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filterPrivacy="1"/>
  <xr:revisionPtr revIDLastSave="0" documentId="13_ncr:1_{84599E4D-125F-4269-B9AD-7DB3F63085B4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Receptúra" sheetId="2" r:id="rId1"/>
    <sheet name="Technologický list" sheetId="1" r:id="rId2"/>
  </sheets>
  <definedNames>
    <definedName name="_xlnm.Print_Area" localSheetId="1">'Technologický list'!$B$3:$O$71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L11" i="2" l="1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I11" i="2"/>
  <c r="I12" i="2"/>
  <c r="I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P11" i="2" l="1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10" i="2"/>
  <c r="P9" i="2" l="1"/>
  <c r="M12" i="2" l="1"/>
  <c r="M17" i="2"/>
  <c r="M18" i="2"/>
  <c r="M19" i="2"/>
  <c r="M20" i="2"/>
  <c r="M22" i="2"/>
  <c r="M23" i="2"/>
  <c r="M25" i="2"/>
  <c r="M26" i="2"/>
  <c r="M27" i="2"/>
  <c r="M28" i="2"/>
  <c r="J17" i="2"/>
  <c r="J21" i="2"/>
  <c r="J22" i="2"/>
  <c r="J23" i="2"/>
  <c r="J24" i="2"/>
  <c r="J25" i="2"/>
  <c r="J26" i="2"/>
  <c r="J27" i="2"/>
  <c r="J28" i="2"/>
  <c r="D34" i="2" l="1"/>
  <c r="L39" i="1" l="1"/>
  <c r="L40" i="1"/>
  <c r="L38" i="1"/>
  <c r="J39" i="1"/>
  <c r="J40" i="1"/>
  <c r="J38" i="1"/>
  <c r="L33" i="1"/>
  <c r="L34" i="1"/>
  <c r="L32" i="1"/>
  <c r="J33" i="1"/>
  <c r="J34" i="1"/>
  <c r="J32" i="1"/>
  <c r="L23" i="1"/>
  <c r="L24" i="1"/>
  <c r="L25" i="1"/>
  <c r="L26" i="1"/>
  <c r="L27" i="1"/>
  <c r="L28" i="1"/>
  <c r="L22" i="1"/>
  <c r="J23" i="1"/>
  <c r="J24" i="1"/>
  <c r="J25" i="1"/>
  <c r="J26" i="1"/>
  <c r="J27" i="1"/>
  <c r="J28" i="1"/>
  <c r="J22" i="1"/>
  <c r="O25" i="2"/>
  <c r="G25" i="2"/>
  <c r="F25" i="2"/>
  <c r="O19" i="2"/>
  <c r="G19" i="2"/>
  <c r="F19" i="2"/>
  <c r="O16" i="2"/>
  <c r="F16" i="2"/>
  <c r="O15" i="2"/>
  <c r="F15" i="2"/>
  <c r="O14" i="2"/>
  <c r="F14" i="2"/>
  <c r="O13" i="2"/>
  <c r="F13" i="2"/>
  <c r="O18" i="2"/>
  <c r="F18" i="2"/>
  <c r="O17" i="2"/>
  <c r="F17" i="2"/>
  <c r="F11" i="2"/>
  <c r="C7" i="1"/>
  <c r="F55" i="1"/>
  <c r="F54" i="1"/>
  <c r="F53" i="1"/>
  <c r="F52" i="1"/>
  <c r="F51" i="1"/>
  <c r="F50" i="1"/>
  <c r="N29" i="2"/>
  <c r="N32" i="2" s="1"/>
  <c r="K29" i="2"/>
  <c r="K32" i="2" s="1"/>
  <c r="H29" i="2"/>
  <c r="H32" i="2" s="1"/>
  <c r="E29" i="2"/>
  <c r="E32" i="2" s="1"/>
  <c r="O28" i="2"/>
  <c r="L28" i="2"/>
  <c r="I28" i="2"/>
  <c r="G28" i="2"/>
  <c r="F28" i="2"/>
  <c r="O27" i="2"/>
  <c r="G27" i="2"/>
  <c r="F27" i="2"/>
  <c r="O26" i="2"/>
  <c r="G26" i="2"/>
  <c r="F26" i="2"/>
  <c r="O24" i="2"/>
  <c r="G24" i="2"/>
  <c r="F24" i="2"/>
  <c r="O23" i="2"/>
  <c r="G23" i="2"/>
  <c r="F23" i="2"/>
  <c r="O22" i="2"/>
  <c r="G22" i="2"/>
  <c r="F22" i="2"/>
  <c r="O21" i="2"/>
  <c r="G21" i="2"/>
  <c r="F21" i="2"/>
  <c r="O20" i="2"/>
  <c r="G20" i="2"/>
  <c r="F20" i="2"/>
  <c r="O12" i="2"/>
  <c r="F12" i="2"/>
  <c r="O10" i="2"/>
  <c r="L10" i="2"/>
  <c r="I10" i="2"/>
  <c r="F10" i="2"/>
  <c r="O9" i="2"/>
  <c r="M9" i="2"/>
  <c r="L9" i="2"/>
  <c r="J9" i="2"/>
  <c r="I9" i="2"/>
  <c r="G9" i="2"/>
  <c r="F9" i="2"/>
  <c r="G18" i="2"/>
  <c r="G17" i="2"/>
  <c r="M10" i="2" l="1"/>
  <c r="M11" i="2"/>
  <c r="M14" i="2"/>
  <c r="M15" i="2"/>
  <c r="M13" i="2"/>
  <c r="M16" i="2"/>
  <c r="J20" i="2"/>
  <c r="J10" i="2"/>
  <c r="J11" i="2"/>
  <c r="J12" i="2"/>
  <c r="J13" i="2"/>
  <c r="J14" i="2"/>
  <c r="J15" i="2"/>
  <c r="J16" i="2"/>
  <c r="M21" i="2"/>
  <c r="M24" i="2"/>
  <c r="J19" i="2"/>
  <c r="J18" i="2"/>
  <c r="G14" i="2"/>
  <c r="G10" i="2"/>
  <c r="D35" i="2"/>
  <c r="G15" i="2"/>
  <c r="F29" i="2"/>
  <c r="E30" i="2" s="1"/>
  <c r="O29" i="2"/>
  <c r="N30" i="2" s="1"/>
  <c r="I29" i="2"/>
  <c r="H30" i="2" s="1"/>
  <c r="G11" i="2"/>
  <c r="G16" i="2"/>
  <c r="L29" i="2"/>
  <c r="K30" i="2" s="1"/>
  <c r="G13" i="2"/>
  <c r="G12" i="2"/>
  <c r="J29" i="1"/>
  <c r="J35" i="1"/>
  <c r="J41" i="1"/>
  <c r="P29" i="2" l="1"/>
  <c r="M29" i="2"/>
  <c r="J29" i="2"/>
  <c r="G29" i="2"/>
  <c r="D36" i="2"/>
</calcChain>
</file>

<file path=xl/sharedStrings.xml><?xml version="1.0" encoding="utf-8"?>
<sst xmlns="http://schemas.openxmlformats.org/spreadsheetml/2006/main" count="183" uniqueCount="117">
  <si>
    <t>Receptúra</t>
  </si>
  <si>
    <t>Cesto:</t>
  </si>
  <si>
    <t>kg</t>
  </si>
  <si>
    <t>Spolu</t>
  </si>
  <si>
    <t>Posyp:</t>
  </si>
  <si>
    <t>Technologický postup</t>
  </si>
  <si>
    <t>Náplň:</t>
  </si>
  <si>
    <t>Miesenie:</t>
  </si>
  <si>
    <t>Teplota cesta:</t>
  </si>
  <si>
    <t>Zrenie cesta:</t>
  </si>
  <si>
    <t>Kysnutie:</t>
  </si>
  <si>
    <t>Teplota pečenia:</t>
  </si>
  <si>
    <t>Pečenie:</t>
  </si>
  <si>
    <t>Poznámka:</t>
  </si>
  <si>
    <t>Názov spoločnosti:</t>
  </si>
  <si>
    <t>Dátum:</t>
  </si>
  <si>
    <t>Výrobok:</t>
  </si>
  <si>
    <t>Počet kusov:</t>
  </si>
  <si>
    <t>Surovina</t>
  </si>
  <si>
    <t>JC</t>
  </si>
  <si>
    <t>Zákl. recept.</t>
  </si>
  <si>
    <t>Mn. / počet ks</t>
  </si>
  <si>
    <t>SPOLU</t>
  </si>
  <si>
    <t>Surovinové náklady na 1kg:</t>
  </si>
  <si>
    <t>Navážka (g):</t>
  </si>
  <si>
    <t>Počet ks zo základnej receptúry:</t>
  </si>
  <si>
    <t>Hmotnosť surového rezu (g):</t>
  </si>
  <si>
    <t>Doba miesenia:</t>
  </si>
  <si>
    <t>Doba kysnutia:</t>
  </si>
  <si>
    <t>Počet ks zo zákl. receptúry:</t>
  </si>
  <si>
    <t>Surovinové náklady na 1ks:</t>
  </si>
  <si>
    <t>Doba zrenia:</t>
  </si>
  <si>
    <t>Doba pečenia:</t>
  </si>
  <si>
    <t>Technologický postup / Poznámky:</t>
  </si>
  <si>
    <t>číslo výv. Listu</t>
  </si>
  <si>
    <t>Kategória výrobku</t>
  </si>
  <si>
    <t>Vývojový list/ Záznam z výroby vzorky</t>
  </si>
  <si>
    <t>označovanie</t>
  </si>
  <si>
    <t>bez škodcov</t>
  </si>
  <si>
    <t>kvalita surovín- farba,vôňa, vzhľad</t>
  </si>
  <si>
    <t>bez známok kazenia, hniloby, plesní</t>
  </si>
  <si>
    <t>bez cudzích častíc</t>
  </si>
  <si>
    <t>sitá sú celistvé</t>
  </si>
  <si>
    <t>hotový výrobok - senzoricky</t>
  </si>
  <si>
    <t>farba</t>
  </si>
  <si>
    <t>vôňa</t>
  </si>
  <si>
    <t>tvar</t>
  </si>
  <si>
    <t>konzistencia (dostatočné dopečenie)</t>
  </si>
  <si>
    <t>vzhľad</t>
  </si>
  <si>
    <t>pre gluten free- neobsahuje glutén</t>
  </si>
  <si>
    <t>celkové zhodnotenie výrobku</t>
  </si>
  <si>
    <t>teplota a vlhkosť je kontrolovaná</t>
  </si>
  <si>
    <t>technologický proces</t>
  </si>
  <si>
    <t>obal výrobku</t>
  </si>
  <si>
    <t>neporušený</t>
  </si>
  <si>
    <t>čistý, vhodný na skladovanie potravín</t>
  </si>
  <si>
    <t>bez škodcov a bez stôp po škodcoch</t>
  </si>
  <si>
    <t>kontrola pracoviska- začiatok práce</t>
  </si>
  <si>
    <t>kontrola pracoviska - koniec práce</t>
  </si>
  <si>
    <t>zariadenia a nástroje sú funkčné</t>
  </si>
  <si>
    <t>zariadenia a nástroje sú celistvé</t>
  </si>
  <si>
    <t>zariadenia a nástroje sú čisté</t>
  </si>
  <si>
    <t>čistota chladničiek a mrazničiek</t>
  </si>
  <si>
    <t>V</t>
  </si>
  <si>
    <t>Vyhodnotenie rizika</t>
  </si>
  <si>
    <t>0- nezhodný stav bol okamžite po jeho vzniku zachytený a odstránený, tak aby nemohlo dôjsť ku znehodnoteniu výrobkov/produktov/surovín ani poškodeniu zdravia prípadného konzumenta.</t>
  </si>
  <si>
    <t>1 - nezhodný stav bol zistený počas následných procesov, avšak šetrením a nápravnými opatreniami  sa zaistila bezpečnosť výrobkov/produktov/surovín</t>
  </si>
  <si>
    <t>2 - nezhodný stav bol po zistení okamžite riešený , avšak nie je možné ho odstrániť ani zaistiť bezpečnosť výrobkov/produktov/surovín, je treba ich označiť ako nezhodné</t>
  </si>
  <si>
    <t>Proces</t>
  </si>
  <si>
    <t>Kontrola</t>
  </si>
  <si>
    <t>Poznámky a nápravné opatrenia</t>
  </si>
  <si>
    <t>PS</t>
  </si>
  <si>
    <t>V/N/PS</t>
  </si>
  <si>
    <t>Legenda:</t>
  </si>
  <si>
    <t>V- vyhovuje,boli splnené požiadavky procesu/produktu    N - nevyhovuje, neboli splnené všetky požiadavky procesu alebo produktu,produkt nemusí byť bezpečný, je nutné stanoviť a vykonať nápravné opatrenia (NO), vyhodnotiť prípadné riziko</t>
  </si>
  <si>
    <t xml:space="preserve">kontrola príslušenstva </t>
  </si>
  <si>
    <t>Dátum minimálnej trvanlivosti</t>
  </si>
  <si>
    <t>nepovinné pole</t>
  </si>
  <si>
    <t>Dodávateľ/šarža/iné informácie</t>
  </si>
  <si>
    <t>povinné pole</t>
  </si>
  <si>
    <t>Poznámka: dátum minimálnej trvanlivosti sa nemusí uvádzať pri: cukor v pevnom stave, soľ,vínny ocot,cukrovinky pozostávajúce takmer výlučne z ochutených a/alebo prifarbených cukrov,</t>
  </si>
  <si>
    <t>EKVIA - SMBP - ISO  22000</t>
  </si>
  <si>
    <t>Príloha č. 3  HACCP ZaIC</t>
  </si>
  <si>
    <t xml:space="preserve">PS - periodická sanitácia - minimálne 1x za pol roka je nutné vykonať kompletnú periodickú sanitáciu podľa Prílohy č. 5 HACCP ZaIC - Plán sanitácie a sanitačné postupy. V tomto zázname je nutné označiť číslo vykonanej periodickej sanitácie (napr. PS1)  </t>
  </si>
  <si>
    <t>vrátane vymenovania toho, čo bolo vyčistené ak nebolo vyčistené všetko, čo je zahrnuté pod konkrétnym číslom sanitácie v Prílohe č. 5.</t>
  </si>
  <si>
    <t>čistota skladových priestorov a príslušenstva</t>
  </si>
  <si>
    <t>čistota povrchov- podláh,stolov,drezov,stien</t>
  </si>
  <si>
    <t>Zápis o Periodickej sanitácii</t>
  </si>
  <si>
    <t>čistota ostatných zariadení,strojov,náradia</t>
  </si>
  <si>
    <t>kontrola trvanlivosti uskladnených výrobkov</t>
  </si>
  <si>
    <t>skladovanie hotového výrobku (CCP)</t>
  </si>
  <si>
    <t xml:space="preserve">kontrola trvanlivosti uskladnených hotových výrobkov/polovýrobkov -CCP- robí sa pravidelne počas každého používania ZaICu - všetky uskladnené výrobky/polovýrobky  musia byť vhodné na ľud. Spotrebu. Kontrola - senzoricky. Pokiaľ nie sú už vhodné/existuje </t>
  </si>
  <si>
    <t>podozrenie že by už nemuseli byť, musia sa vyradiť zo skladovania a je nutné vyplniť o tom záznam- čo bolo vyradené,dátum výroby predmetného výrobku. vyhodnotoť riziko. Všetky uskladnené hotové výrobky/polovýrobky musia byť označené dátumom výroby.</t>
  </si>
  <si>
    <t xml:space="preserve">príjem surovín a </t>
  </si>
  <si>
    <t>skladovanie surovín (CCP)</t>
  </si>
  <si>
    <t>preosievanie a váženie surovín</t>
  </si>
  <si>
    <t>-</t>
  </si>
  <si>
    <t>Vzorka pre zákazníka VZ/ vývoj nového výrobku VV</t>
  </si>
  <si>
    <t>Vypracoval</t>
  </si>
  <si>
    <t>účel : VZ</t>
  </si>
  <si>
    <t>Semola di Grano Duro</t>
  </si>
  <si>
    <t>Fermfresh Aroma Durum</t>
  </si>
  <si>
    <t>Droždie</t>
  </si>
  <si>
    <t>Soľ</t>
  </si>
  <si>
    <t>5+8 min.</t>
  </si>
  <si>
    <t>cca 22°C</t>
  </si>
  <si>
    <t>Varga</t>
  </si>
  <si>
    <t>Cesto</t>
  </si>
  <si>
    <t>250/240°C, 0,7 para hneď</t>
  </si>
  <si>
    <t xml:space="preserve"> 19 min., klapka zatvor.(rotačka)</t>
  </si>
  <si>
    <t xml:space="preserve">cca 120 min. (pekáreň). </t>
  </si>
  <si>
    <t>Múka pšeničná T-650</t>
  </si>
  <si>
    <t>Naturpan 2%</t>
  </si>
  <si>
    <t>Voda (4°C)</t>
  </si>
  <si>
    <t>Aroma Durum - Chlieb 500g (na záraz, aj na dlhé)</t>
  </si>
  <si>
    <t>v ošatke cez noc (4°C)</t>
  </si>
  <si>
    <r>
      <rPr>
        <b/>
        <sz val="10"/>
        <color rgb="FF000000"/>
        <rFont val="Arial"/>
        <family val="2"/>
      </rPr>
      <t>1. deň</t>
    </r>
    <r>
      <rPr>
        <sz val="10"/>
        <color indexed="8"/>
        <rFont val="Arial"/>
        <family val="2"/>
        <charset val="238"/>
      </rPr>
      <t xml:space="preserve"> zamies cesto so studenou vodou (4°C), následne nechaj prekryté na stole zrieť 2 hodiny. Následne delíme (530g), zľahka vygúľame na jemne olejovanom stole. Obalíme v Semoline Durum, ukladáme do ošatiek (taktiež posypeme) a dáme do chladničky prekryté "rukávom". </t>
    </r>
    <r>
      <rPr>
        <b/>
        <sz val="10"/>
        <color rgb="FF000000"/>
        <rFont val="Arial"/>
        <family val="2"/>
      </rPr>
      <t>Na 2. deň</t>
    </r>
    <r>
      <rPr>
        <sz val="10"/>
        <color indexed="8"/>
        <rFont val="Arial"/>
        <family val="2"/>
        <charset val="238"/>
      </rPr>
      <t xml:space="preserve"> (cca po 16 hod.), vytiahneme z chladničky, "rukáv" stiahneme, necháme 1hod. pretemperovať na pekárni, prípadne dáme dokysnúť,  následne vyklápame na osadzovací pás,povrch narežeme a pečieme.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</si>
</sst>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[$-41B]d\.\ mmmm\ yyyy"/>
    <numFmt numFmtId="166" formatCode="#,##0.000"/>
  </numFmts>
  <fonts count="20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22"/>
      <color rgb="FF0D0D0D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20"/>
      <color theme="1"/>
      <name val="Calibri"/>
      <family val="2"/>
      <charset val="238"/>
      <scheme val="minor"/>
    </font>
    <font>
      <b/>
      <sz val="11"/>
      <color indexed="8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b/>
      <sz val="10"/>
      <color indexed="8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000000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178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horizontal="center"/>
    </xf>
    <xf numFmtId="0" fontId="4" fillId="0" borderId="0" xfId="1" applyAlignment="1">
      <alignment vertical="center"/>
    </xf>
    <xf numFmtId="0" fontId="4" fillId="0" borderId="0" xfId="1"/>
    <xf numFmtId="0" fontId="0" fillId="0" borderId="1" xfId="0" applyBorder="1"/>
    <xf numFmtId="0" fontId="0" fillId="0" borderId="1" xfId="0" applyBorder="1" applyAlignment="1">
      <alignment horizontal="center"/>
    </xf>
    <xf numFmtId="164" fontId="0" fillId="0" borderId="0" xfId="0" applyNumberFormat="1"/>
    <xf numFmtId="164" fontId="0" fillId="0" borderId="1" xfId="0" applyNumberFormat="1" applyBorder="1"/>
    <xf numFmtId="0" fontId="0" fillId="0" borderId="0" xfId="0" applyAlignment="1">
      <alignment horizontal="left" indent="3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right" vertical="center"/>
    </xf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6" fillId="0" borderId="2" xfId="0" applyFont="1" applyBorder="1" applyAlignment="1" applyProtection="1">
      <alignment vertical="center"/>
      <protection hidden="1"/>
    </xf>
    <xf numFmtId="0" fontId="6" fillId="0" borderId="0" xfId="0" applyFont="1" applyProtection="1">
      <protection hidden="1"/>
    </xf>
    <xf numFmtId="0" fontId="6" fillId="0" borderId="2" xfId="0" applyFont="1" applyBorder="1" applyProtection="1">
      <protection hidden="1"/>
    </xf>
    <xf numFmtId="0" fontId="6" fillId="0" borderId="6" xfId="0" applyFont="1" applyBorder="1" applyProtection="1">
      <protection hidden="1"/>
    </xf>
    <xf numFmtId="0" fontId="8" fillId="0" borderId="0" xfId="0" applyFont="1" applyProtection="1">
      <protection hidden="1"/>
    </xf>
    <xf numFmtId="0" fontId="9" fillId="0" borderId="0" xfId="0" applyFont="1" applyProtection="1">
      <protection hidden="1"/>
    </xf>
    <xf numFmtId="166" fontId="9" fillId="0" borderId="0" xfId="0" applyNumberFormat="1" applyFont="1" applyProtection="1">
      <protection hidden="1"/>
    </xf>
    <xf numFmtId="164" fontId="9" fillId="0" borderId="0" xfId="0" applyNumberFormat="1" applyFont="1" applyProtection="1">
      <protection hidden="1"/>
    </xf>
    <xf numFmtId="0" fontId="7" fillId="6" borderId="2" xfId="0" applyFont="1" applyFill="1" applyBorder="1" applyProtection="1">
      <protection hidden="1"/>
    </xf>
    <xf numFmtId="3" fontId="7" fillId="5" borderId="2" xfId="0" applyNumberFormat="1" applyFont="1" applyFill="1" applyBorder="1" applyProtection="1">
      <protection hidden="1"/>
    </xf>
    <xf numFmtId="3" fontId="7" fillId="0" borderId="6" xfId="0" applyNumberFormat="1" applyFont="1" applyBorder="1" applyProtection="1">
      <protection hidden="1"/>
    </xf>
    <xf numFmtId="0" fontId="0" fillId="0" borderId="0" xfId="0" applyProtection="1">
      <protection hidden="1"/>
    </xf>
    <xf numFmtId="166" fontId="7" fillId="0" borderId="2" xfId="0" applyNumberFormat="1" applyFont="1" applyBorder="1" applyAlignment="1" applyProtection="1">
      <alignment horizontal="left"/>
      <protection hidden="1"/>
    </xf>
    <xf numFmtId="166" fontId="7" fillId="0" borderId="3" xfId="0" applyNumberFormat="1" applyFont="1" applyBorder="1" applyProtection="1">
      <protection hidden="1"/>
    </xf>
    <xf numFmtId="0" fontId="6" fillId="6" borderId="2" xfId="0" applyFont="1" applyFill="1" applyBorder="1" applyProtection="1">
      <protection hidden="1"/>
    </xf>
    <xf numFmtId="0" fontId="6" fillId="5" borderId="2" xfId="0" applyFont="1" applyFill="1" applyBorder="1" applyProtection="1">
      <protection hidden="1"/>
    </xf>
    <xf numFmtId="0" fontId="6" fillId="0" borderId="3" xfId="0" applyFont="1" applyBorder="1" applyProtection="1">
      <protection hidden="1"/>
    </xf>
    <xf numFmtId="0" fontId="6" fillId="2" borderId="2" xfId="0" applyFont="1" applyFill="1" applyBorder="1" applyProtection="1">
      <protection hidden="1"/>
    </xf>
    <xf numFmtId="164" fontId="6" fillId="5" borderId="2" xfId="0" applyNumberFormat="1" applyFont="1" applyFill="1" applyBorder="1" applyProtection="1">
      <protection hidden="1"/>
    </xf>
    <xf numFmtId="164" fontId="6" fillId="0" borderId="6" xfId="0" applyNumberFormat="1" applyFont="1" applyBorder="1" applyProtection="1">
      <protection hidden="1"/>
    </xf>
    <xf numFmtId="0" fontId="6" fillId="0" borderId="5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11" fillId="0" borderId="0" xfId="0" applyFont="1" applyProtection="1">
      <protection hidden="1"/>
    </xf>
    <xf numFmtId="0" fontId="7" fillId="7" borderId="33" xfId="0" applyFont="1" applyFill="1" applyBorder="1" applyProtection="1">
      <protection hidden="1"/>
    </xf>
    <xf numFmtId="0" fontId="7" fillId="7" borderId="2" xfId="0" applyFont="1" applyFill="1" applyBorder="1" applyProtection="1">
      <protection hidden="1"/>
    </xf>
    <xf numFmtId="0" fontId="7" fillId="7" borderId="3" xfId="0" applyFont="1" applyFill="1" applyBorder="1" applyProtection="1">
      <protection hidden="1"/>
    </xf>
    <xf numFmtId="0" fontId="7" fillId="7" borderId="4" xfId="0" applyFont="1" applyFill="1" applyBorder="1" applyProtection="1">
      <protection hidden="1"/>
    </xf>
    <xf numFmtId="0" fontId="7" fillId="7" borderId="5" xfId="0" applyFont="1" applyFill="1" applyBorder="1" applyProtection="1">
      <protection hidden="1"/>
    </xf>
    <xf numFmtId="0" fontId="7" fillId="7" borderId="2" xfId="0" applyFont="1" applyFill="1" applyBorder="1" applyAlignment="1" applyProtection="1">
      <alignment horizontal="center"/>
      <protection hidden="1"/>
    </xf>
    <xf numFmtId="0" fontId="12" fillId="0" borderId="0" xfId="0" applyFont="1"/>
    <xf numFmtId="0" fontId="13" fillId="0" borderId="0" xfId="0" applyFont="1" applyProtection="1">
      <protection hidden="1"/>
    </xf>
    <xf numFmtId="0" fontId="7" fillId="10" borderId="31" xfId="0" applyFont="1" applyFill="1" applyBorder="1" applyProtection="1">
      <protection hidden="1"/>
    </xf>
    <xf numFmtId="0" fontId="7" fillId="15" borderId="3" xfId="0" applyFont="1" applyFill="1" applyBorder="1" applyProtection="1">
      <protection hidden="1"/>
    </xf>
    <xf numFmtId="0" fontId="7" fillId="15" borderId="4" xfId="0" applyFont="1" applyFill="1" applyBorder="1" applyProtection="1">
      <protection hidden="1"/>
    </xf>
    <xf numFmtId="0" fontId="7" fillId="15" borderId="5" xfId="0" applyFont="1" applyFill="1" applyBorder="1" applyProtection="1">
      <protection hidden="1"/>
    </xf>
    <xf numFmtId="0" fontId="14" fillId="15" borderId="32" xfId="0" applyFont="1" applyFill="1" applyBorder="1" applyAlignment="1" applyProtection="1">
      <alignment horizontal="center"/>
      <protection hidden="1"/>
    </xf>
    <xf numFmtId="165" fontId="6" fillId="0" borderId="3" xfId="0" applyNumberFormat="1" applyFont="1" applyBorder="1" applyAlignment="1" applyProtection="1">
      <alignment horizontal="center"/>
      <protection hidden="1"/>
    </xf>
    <xf numFmtId="0" fontId="7" fillId="0" borderId="0" xfId="0" applyFont="1" applyProtection="1">
      <protection hidden="1"/>
    </xf>
    <xf numFmtId="0" fontId="7" fillId="0" borderId="7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7" fillId="3" borderId="13" xfId="0" applyFont="1" applyFill="1" applyBorder="1" applyAlignment="1" applyProtection="1">
      <alignment horizontal="center" vertical="center" wrapText="1"/>
      <protection hidden="1"/>
    </xf>
    <xf numFmtId="4" fontId="7" fillId="3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3" borderId="14" xfId="0" applyFont="1" applyFill="1" applyBorder="1" applyAlignment="1" applyProtection="1">
      <alignment horizontal="center" vertical="center" wrapText="1"/>
      <protection hidden="1"/>
    </xf>
    <xf numFmtId="0" fontId="7" fillId="4" borderId="13" xfId="0" applyFont="1" applyFill="1" applyBorder="1" applyAlignment="1" applyProtection="1">
      <alignment horizontal="center" vertical="center" wrapText="1"/>
      <protection hidden="1"/>
    </xf>
    <xf numFmtId="4" fontId="7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14" fillId="0" borderId="12" xfId="0" applyFont="1" applyBorder="1" applyAlignment="1" applyProtection="1">
      <alignment horizontal="left" vertical="center" wrapText="1"/>
      <protection hidden="1"/>
    </xf>
    <xf numFmtId="164" fontId="14" fillId="0" borderId="12" xfId="0" applyNumberFormat="1" applyFont="1" applyBorder="1" applyAlignment="1" applyProtection="1">
      <alignment horizontal="left" vertical="center" wrapText="1"/>
      <protection hidden="1"/>
    </xf>
    <xf numFmtId="166" fontId="14" fillId="3" borderId="13" xfId="0" applyNumberFormat="1" applyFont="1" applyFill="1" applyBorder="1" applyAlignment="1" applyProtection="1">
      <alignment horizontal="right" vertical="center" wrapText="1"/>
      <protection hidden="1"/>
    </xf>
    <xf numFmtId="166" fontId="14" fillId="5" borderId="2" xfId="0" applyNumberFormat="1" applyFont="1" applyFill="1" applyBorder="1" applyAlignment="1" applyProtection="1">
      <alignment horizontal="right" vertical="center" wrapText="1"/>
      <protection hidden="1"/>
    </xf>
    <xf numFmtId="166" fontId="14" fillId="5" borderId="14" xfId="0" applyNumberFormat="1" applyFont="1" applyFill="1" applyBorder="1" applyAlignment="1" applyProtection="1">
      <alignment horizontal="right" vertical="center" wrapText="1"/>
      <protection hidden="1"/>
    </xf>
    <xf numFmtId="166" fontId="14" fillId="4" borderId="13" xfId="0" applyNumberFormat="1" applyFont="1" applyFill="1" applyBorder="1" applyAlignment="1" applyProtection="1">
      <alignment horizontal="right" vertical="center" wrapText="1"/>
      <protection hidden="1"/>
    </xf>
    <xf numFmtId="166" fontId="14" fillId="3" borderId="5" xfId="0" applyNumberFormat="1" applyFont="1" applyFill="1" applyBorder="1" applyAlignment="1" applyProtection="1">
      <alignment horizontal="right" vertical="center" wrapText="1"/>
      <protection hidden="1"/>
    </xf>
    <xf numFmtId="166" fontId="13" fillId="5" borderId="2" xfId="0" applyNumberFormat="1" applyFont="1" applyFill="1" applyBorder="1" applyProtection="1">
      <protection hidden="1"/>
    </xf>
    <xf numFmtId="14" fontId="14" fillId="0" borderId="12" xfId="0" applyNumberFormat="1" applyFont="1" applyBorder="1" applyAlignment="1" applyProtection="1">
      <alignment horizontal="left" vertical="center" wrapText="1"/>
      <protection hidden="1"/>
    </xf>
    <xf numFmtId="0" fontId="13" fillId="0" borderId="12" xfId="0" applyFont="1" applyBorder="1" applyAlignment="1" applyProtection="1">
      <alignment horizontal="left"/>
      <protection hidden="1"/>
    </xf>
    <xf numFmtId="164" fontId="13" fillId="0" borderId="12" xfId="0" applyNumberFormat="1" applyFont="1" applyBorder="1" applyAlignment="1" applyProtection="1">
      <alignment horizontal="left"/>
      <protection hidden="1"/>
    </xf>
    <xf numFmtId="166" fontId="13" fillId="3" borderId="13" xfId="0" applyNumberFormat="1" applyFont="1" applyFill="1" applyBorder="1" applyAlignment="1" applyProtection="1">
      <alignment horizontal="right"/>
      <protection hidden="1"/>
    </xf>
    <xf numFmtId="166" fontId="13" fillId="4" borderId="13" xfId="0" applyNumberFormat="1" applyFont="1" applyFill="1" applyBorder="1" applyAlignment="1" applyProtection="1">
      <alignment horizontal="right"/>
      <protection hidden="1"/>
    </xf>
    <xf numFmtId="166" fontId="13" fillId="3" borderId="5" xfId="0" applyNumberFormat="1" applyFont="1" applyFill="1" applyBorder="1" applyAlignment="1" applyProtection="1">
      <alignment horizontal="right"/>
      <protection hidden="1"/>
    </xf>
    <xf numFmtId="0" fontId="7" fillId="0" borderId="15" xfId="0" applyFont="1" applyBorder="1" applyProtection="1">
      <protection hidden="1"/>
    </xf>
    <xf numFmtId="164" fontId="7" fillId="0" borderId="15" xfId="0" applyNumberFormat="1" applyFont="1" applyBorder="1" applyProtection="1">
      <protection hidden="1"/>
    </xf>
    <xf numFmtId="166" fontId="7" fillId="5" borderId="16" xfId="0" applyNumberFormat="1" applyFont="1" applyFill="1" applyBorder="1" applyProtection="1">
      <protection hidden="1"/>
    </xf>
    <xf numFmtId="166" fontId="7" fillId="5" borderId="17" xfId="0" applyNumberFormat="1" applyFont="1" applyFill="1" applyBorder="1" applyProtection="1">
      <protection hidden="1"/>
    </xf>
    <xf numFmtId="166" fontId="6" fillId="5" borderId="18" xfId="0" applyNumberFormat="1" applyFont="1" applyFill="1" applyBorder="1" applyAlignment="1" applyProtection="1">
      <alignment vertical="center" wrapText="1"/>
      <protection hidden="1"/>
    </xf>
    <xf numFmtId="166" fontId="7" fillId="5" borderId="19" xfId="0" applyNumberFormat="1" applyFont="1" applyFill="1" applyBorder="1" applyProtection="1">
      <protection hidden="1"/>
    </xf>
    <xf numFmtId="0" fontId="13" fillId="0" borderId="7" xfId="0" applyFont="1" applyBorder="1" applyProtection="1">
      <protection hidden="1"/>
    </xf>
    <xf numFmtId="0" fontId="7" fillId="0" borderId="12" xfId="0" applyFont="1" applyBorder="1" applyProtection="1">
      <protection hidden="1"/>
    </xf>
    <xf numFmtId="0" fontId="13" fillId="0" borderId="23" xfId="0" applyFont="1" applyBorder="1" applyProtection="1">
      <protection hidden="1"/>
    </xf>
    <xf numFmtId="166" fontId="7" fillId="0" borderId="0" xfId="0" applyNumberFormat="1" applyFont="1" applyProtection="1">
      <protection hidden="1"/>
    </xf>
    <xf numFmtId="0" fontId="12" fillId="0" borderId="0" xfId="0" applyFont="1" applyProtection="1">
      <protection hidden="1"/>
    </xf>
    <xf numFmtId="0" fontId="13" fillId="10" borderId="0" xfId="0" applyFont="1" applyFill="1" applyProtection="1">
      <protection hidden="1"/>
    </xf>
    <xf numFmtId="0" fontId="14" fillId="7" borderId="4" xfId="0" applyFont="1" applyFill="1" applyBorder="1" applyProtection="1">
      <protection hidden="1"/>
    </xf>
    <xf numFmtId="0" fontId="13" fillId="13" borderId="2" xfId="0" applyFont="1" applyFill="1" applyBorder="1" applyProtection="1">
      <protection hidden="1"/>
    </xf>
    <xf numFmtId="0" fontId="14" fillId="15" borderId="4" xfId="0" applyFont="1" applyFill="1" applyBorder="1" applyProtection="1">
      <protection hidden="1"/>
    </xf>
    <xf numFmtId="0" fontId="13" fillId="10" borderId="31" xfId="0" applyFont="1" applyFill="1" applyBorder="1" applyProtection="1">
      <protection hidden="1"/>
    </xf>
    <xf numFmtId="0" fontId="13" fillId="13" borderId="32" xfId="0" applyFont="1" applyFill="1" applyBorder="1" applyProtection="1">
      <protection hidden="1"/>
    </xf>
    <xf numFmtId="0" fontId="13" fillId="0" borderId="32" xfId="0" applyFont="1" applyBorder="1" applyAlignment="1" applyProtection="1">
      <alignment horizontal="center"/>
      <protection hidden="1"/>
    </xf>
    <xf numFmtId="0" fontId="13" fillId="0" borderId="3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5" xfId="0" applyFont="1" applyBorder="1" applyProtection="1">
      <protection hidden="1"/>
    </xf>
    <xf numFmtId="0" fontId="6" fillId="10" borderId="31" xfId="0" applyFont="1" applyFill="1" applyBorder="1" applyProtection="1">
      <protection hidden="1"/>
    </xf>
    <xf numFmtId="0" fontId="13" fillId="0" borderId="2" xfId="0" applyFont="1" applyBorder="1" applyAlignment="1" applyProtection="1">
      <alignment horizontal="center"/>
      <protection hidden="1"/>
    </xf>
    <xf numFmtId="0" fontId="13" fillId="10" borderId="32" xfId="0" applyFont="1" applyFill="1" applyBorder="1" applyProtection="1">
      <protection hidden="1"/>
    </xf>
    <xf numFmtId="0" fontId="13" fillId="9" borderId="17" xfId="0" applyFont="1" applyFill="1" applyBorder="1" applyProtection="1">
      <protection hidden="1"/>
    </xf>
    <xf numFmtId="0" fontId="13" fillId="0" borderId="6" xfId="0" applyFont="1" applyBorder="1" applyProtection="1">
      <protection hidden="1"/>
    </xf>
    <xf numFmtId="0" fontId="13" fillId="0" borderId="28" xfId="0" applyFont="1" applyBorder="1" applyProtection="1">
      <protection hidden="1"/>
    </xf>
    <xf numFmtId="0" fontId="13" fillId="9" borderId="31" xfId="0" applyFont="1" applyFill="1" applyBorder="1" applyProtection="1">
      <protection hidden="1"/>
    </xf>
    <xf numFmtId="0" fontId="13" fillId="9" borderId="32" xfId="0" applyFont="1" applyFill="1" applyBorder="1" applyProtection="1">
      <protection hidden="1"/>
    </xf>
    <xf numFmtId="0" fontId="13" fillId="8" borderId="17" xfId="0" applyFont="1" applyFill="1" applyBorder="1" applyProtection="1">
      <protection hidden="1"/>
    </xf>
    <xf numFmtId="0" fontId="13" fillId="8" borderId="31" xfId="0" applyFont="1" applyFill="1" applyBorder="1" applyProtection="1">
      <protection hidden="1"/>
    </xf>
    <xf numFmtId="0" fontId="13" fillId="8" borderId="32" xfId="0" applyFont="1" applyFill="1" applyBorder="1" applyProtection="1">
      <protection hidden="1"/>
    </xf>
    <xf numFmtId="0" fontId="13" fillId="14" borderId="2" xfId="0" applyFont="1" applyFill="1" applyBorder="1" applyProtection="1">
      <protection hidden="1"/>
    </xf>
    <xf numFmtId="0" fontId="13" fillId="8" borderId="2" xfId="0" applyFont="1" applyFill="1" applyBorder="1" applyProtection="1">
      <protection hidden="1"/>
    </xf>
    <xf numFmtId="0" fontId="13" fillId="10" borderId="17" xfId="0" applyFont="1" applyFill="1" applyBorder="1" applyProtection="1">
      <protection hidden="1"/>
    </xf>
    <xf numFmtId="0" fontId="13" fillId="11" borderId="17" xfId="0" applyFont="1" applyFill="1" applyBorder="1" applyProtection="1">
      <protection hidden="1"/>
    </xf>
    <xf numFmtId="0" fontId="13" fillId="11" borderId="31" xfId="0" applyFont="1" applyFill="1" applyBorder="1" applyProtection="1">
      <protection hidden="1"/>
    </xf>
    <xf numFmtId="0" fontId="13" fillId="11" borderId="32" xfId="0" applyFont="1" applyFill="1" applyBorder="1" applyProtection="1">
      <protection hidden="1"/>
    </xf>
    <xf numFmtId="0" fontId="13" fillId="12" borderId="17" xfId="0" applyFont="1" applyFill="1" applyBorder="1" applyProtection="1">
      <protection hidden="1"/>
    </xf>
    <xf numFmtId="0" fontId="13" fillId="12" borderId="31" xfId="0" applyFont="1" applyFill="1" applyBorder="1" applyProtection="1">
      <protection hidden="1"/>
    </xf>
    <xf numFmtId="0" fontId="13" fillId="12" borderId="32" xfId="0" applyFont="1" applyFill="1" applyBorder="1" applyProtection="1">
      <protection hidden="1"/>
    </xf>
    <xf numFmtId="0" fontId="13" fillId="0" borderId="29" xfId="0" applyFont="1" applyBorder="1" applyProtection="1">
      <protection hidden="1"/>
    </xf>
    <xf numFmtId="0" fontId="13" fillId="0" borderId="1" xfId="0" applyFont="1" applyBorder="1" applyProtection="1">
      <protection hidden="1"/>
    </xf>
    <xf numFmtId="0" fontId="13" fillId="0" borderId="30" xfId="0" applyFont="1" applyBorder="1" applyProtection="1">
      <protection hidden="1"/>
    </xf>
    <xf numFmtId="0" fontId="13" fillId="9" borderId="2" xfId="0" applyFont="1" applyFill="1" applyBorder="1" applyProtection="1">
      <protection hidden="1"/>
    </xf>
    <xf numFmtId="0" fontId="13" fillId="13" borderId="2" xfId="0" applyFont="1" applyFill="1" applyBorder="1" applyAlignment="1" applyProtection="1">
      <alignment horizontal="center"/>
      <protection hidden="1"/>
    </xf>
    <xf numFmtId="14" fontId="13" fillId="0" borderId="12" xfId="0" applyNumberFormat="1" applyFont="1" applyBorder="1" applyAlignment="1" applyProtection="1">
      <alignment horizontal="left"/>
      <protection hidden="1"/>
    </xf>
    <xf numFmtId="0" fontId="15" fillId="9" borderId="17" xfId="0" applyFont="1" applyFill="1" applyBorder="1" applyProtection="1">
      <protection hidden="1"/>
    </xf>
    <xf numFmtId="0" fontId="16" fillId="0" borderId="32" xfId="0" applyFont="1" applyBorder="1"/>
    <xf numFmtId="0" fontId="7" fillId="7" borderId="3" xfId="0" applyFont="1" applyFill="1" applyBorder="1" applyProtection="1">
      <protection hidden="1"/>
    </xf>
    <xf numFmtId="0" fontId="7" fillId="7" borderId="4" xfId="0" applyFont="1" applyFill="1" applyBorder="1" applyProtection="1">
      <protection hidden="1"/>
    </xf>
    <xf numFmtId="0" fontId="6" fillId="0" borderId="3" xfId="0" applyFont="1" applyBorder="1" applyAlignment="1" applyProtection="1">
      <alignment horizontal="left" vertical="center"/>
      <protection hidden="1"/>
    </xf>
    <xf numFmtId="0" fontId="6" fillId="0" borderId="4" xfId="0" applyFont="1" applyBorder="1" applyAlignment="1" applyProtection="1">
      <alignment horizontal="left" vertical="center"/>
      <protection hidden="1"/>
    </xf>
    <xf numFmtId="0" fontId="6" fillId="0" borderId="5" xfId="0" applyFont="1" applyBorder="1" applyAlignment="1" applyProtection="1">
      <alignment horizontal="left" vertical="center"/>
      <protection hidden="1"/>
    </xf>
    <xf numFmtId="0" fontId="6" fillId="0" borderId="3" xfId="0" applyFont="1" applyBorder="1" applyAlignment="1" applyProtection="1">
      <alignment horizontal="left"/>
      <protection hidden="1"/>
    </xf>
    <xf numFmtId="0" fontId="6" fillId="0" borderId="5" xfId="0" applyFont="1" applyBorder="1" applyAlignment="1" applyProtection="1">
      <alignment horizontal="left"/>
      <protection hidden="1"/>
    </xf>
    <xf numFmtId="14" fontId="6" fillId="0" borderId="3" xfId="0" applyNumberFormat="1" applyFont="1" applyBorder="1" applyAlignment="1" applyProtection="1">
      <alignment horizontal="center"/>
      <protection hidden="1"/>
    </xf>
    <xf numFmtId="14" fontId="6" fillId="0" borderId="5" xfId="0" applyNumberFormat="1" applyFont="1" applyBorder="1" applyAlignment="1" applyProtection="1">
      <alignment horizontal="center"/>
      <protection hidden="1"/>
    </xf>
    <xf numFmtId="0" fontId="6" fillId="0" borderId="4" xfId="0" applyFont="1" applyBorder="1" applyAlignment="1" applyProtection="1">
      <alignment horizontal="left"/>
      <protection hidden="1"/>
    </xf>
    <xf numFmtId="0" fontId="7" fillId="0" borderId="3" xfId="0" applyFont="1" applyBorder="1" applyAlignment="1" applyProtection="1">
      <alignment horizontal="left"/>
      <protection hidden="1"/>
    </xf>
    <xf numFmtId="0" fontId="7" fillId="0" borderId="5" xfId="0" applyFont="1" applyBorder="1" applyAlignment="1" applyProtection="1">
      <alignment horizontal="left"/>
      <protection hidden="1"/>
    </xf>
    <xf numFmtId="0" fontId="6" fillId="2" borderId="3" xfId="0" applyFont="1" applyFill="1" applyBorder="1" applyAlignment="1" applyProtection="1">
      <alignment horizontal="right"/>
      <protection hidden="1"/>
    </xf>
    <xf numFmtId="0" fontId="6" fillId="2" borderId="5" xfId="0" applyFont="1" applyFill="1" applyBorder="1" applyAlignment="1" applyProtection="1">
      <alignment horizontal="right"/>
      <protection hidden="1"/>
    </xf>
    <xf numFmtId="0" fontId="7" fillId="0" borderId="7" xfId="0" applyFont="1" applyBorder="1" applyAlignment="1" applyProtection="1">
      <alignment horizontal="center" vertical="center" wrapText="1"/>
      <protection hidden="1"/>
    </xf>
    <xf numFmtId="0" fontId="7" fillId="0" borderId="12" xfId="0" applyFont="1" applyBorder="1" applyAlignment="1" applyProtection="1">
      <alignment horizontal="center" vertical="center" wrapText="1"/>
      <protection hidden="1"/>
    </xf>
    <xf numFmtId="0" fontId="6" fillId="3" borderId="8" xfId="0" applyFont="1" applyFill="1" applyBorder="1" applyAlignment="1" applyProtection="1">
      <alignment horizontal="center"/>
      <protection hidden="1"/>
    </xf>
    <xf numFmtId="0" fontId="6" fillId="3" borderId="9" xfId="0" applyFont="1" applyFill="1" applyBorder="1" applyAlignment="1" applyProtection="1">
      <alignment horizontal="center"/>
      <protection hidden="1"/>
    </xf>
    <xf numFmtId="0" fontId="6" fillId="3" borderId="10" xfId="0" applyFont="1" applyFill="1" applyBorder="1" applyAlignment="1" applyProtection="1">
      <alignment horizontal="center"/>
      <protection hidden="1"/>
    </xf>
    <xf numFmtId="0" fontId="6" fillId="4" borderId="8" xfId="0" applyFont="1" applyFill="1" applyBorder="1" applyAlignment="1" applyProtection="1">
      <alignment horizontal="center"/>
      <protection hidden="1"/>
    </xf>
    <xf numFmtId="0" fontId="6" fillId="4" borderId="9" xfId="0" applyFont="1" applyFill="1" applyBorder="1" applyAlignment="1" applyProtection="1">
      <alignment horizontal="center"/>
      <protection hidden="1"/>
    </xf>
    <xf numFmtId="0" fontId="6" fillId="4" borderId="10" xfId="0" applyFont="1" applyFill="1" applyBorder="1" applyAlignment="1" applyProtection="1">
      <alignment horizontal="center"/>
      <protection hidden="1"/>
    </xf>
    <xf numFmtId="0" fontId="6" fillId="3" borderId="11" xfId="0" applyFont="1" applyFill="1" applyBorder="1" applyAlignment="1" applyProtection="1">
      <alignment horizontal="center"/>
      <protection hidden="1"/>
    </xf>
    <xf numFmtId="3" fontId="7" fillId="5" borderId="23" xfId="0" applyNumberFormat="1" applyFont="1" applyFill="1" applyBorder="1" applyAlignment="1" applyProtection="1">
      <alignment horizontal="right"/>
      <protection hidden="1"/>
    </xf>
    <xf numFmtId="3" fontId="7" fillId="5" borderId="24" xfId="0" applyNumberFormat="1" applyFont="1" applyFill="1" applyBorder="1" applyAlignment="1" applyProtection="1">
      <alignment horizontal="right"/>
      <protection hidden="1"/>
    </xf>
    <xf numFmtId="3" fontId="7" fillId="5" borderId="25" xfId="0" applyNumberFormat="1" applyFont="1" applyFill="1" applyBorder="1" applyAlignment="1" applyProtection="1">
      <alignment horizontal="right"/>
      <protection hidden="1"/>
    </xf>
    <xf numFmtId="164" fontId="6" fillId="5" borderId="7" xfId="0" applyNumberFormat="1" applyFont="1" applyFill="1" applyBorder="1" applyAlignment="1" applyProtection="1">
      <alignment horizontal="right"/>
      <protection hidden="1"/>
    </xf>
    <xf numFmtId="164" fontId="6" fillId="5" borderId="20" xfId="0" applyNumberFormat="1" applyFont="1" applyFill="1" applyBorder="1" applyAlignment="1" applyProtection="1">
      <alignment horizontal="right"/>
      <protection hidden="1"/>
    </xf>
    <xf numFmtId="164" fontId="6" fillId="5" borderId="21" xfId="0" applyNumberFormat="1" applyFont="1" applyFill="1" applyBorder="1" applyAlignment="1" applyProtection="1">
      <alignment horizontal="right"/>
      <protection hidden="1"/>
    </xf>
    <xf numFmtId="165" fontId="6" fillId="0" borderId="3" xfId="0" applyNumberFormat="1" applyFont="1" applyBorder="1" applyAlignment="1" applyProtection="1">
      <alignment horizontal="center"/>
      <protection hidden="1"/>
    </xf>
    <xf numFmtId="0" fontId="12" fillId="0" borderId="5" xfId="0" applyFont="1" applyBorder="1"/>
    <xf numFmtId="0" fontId="6" fillId="0" borderId="0" xfId="0" applyFont="1" applyAlignment="1" applyProtection="1">
      <alignment horizontal="left" vertical="center"/>
      <protection hidden="1"/>
    </xf>
    <xf numFmtId="0" fontId="18" fillId="0" borderId="26" xfId="0" applyFont="1" applyBorder="1" applyAlignment="1" applyProtection="1">
      <alignment vertical="top" wrapText="1"/>
      <protection hidden="1"/>
    </xf>
    <xf numFmtId="0" fontId="13" fillId="0" borderId="27" xfId="0" applyFont="1" applyBorder="1" applyAlignment="1" applyProtection="1">
      <alignment vertical="top" wrapText="1"/>
      <protection hidden="1"/>
    </xf>
    <xf numFmtId="0" fontId="13" fillId="0" borderId="19" xfId="0" applyFont="1" applyBorder="1" applyAlignment="1" applyProtection="1">
      <alignment vertical="top" wrapText="1"/>
      <protection hidden="1"/>
    </xf>
    <xf numFmtId="0" fontId="13" fillId="0" borderId="6" xfId="0" applyFont="1" applyBorder="1" applyAlignment="1" applyProtection="1">
      <alignment vertical="top" wrapText="1"/>
      <protection hidden="1"/>
    </xf>
    <xf numFmtId="0" fontId="13" fillId="0" borderId="0" xfId="0" applyFont="1" applyAlignment="1" applyProtection="1">
      <alignment vertical="top" wrapText="1"/>
      <protection hidden="1"/>
    </xf>
    <xf numFmtId="0" fontId="13" fillId="0" borderId="28" xfId="0" applyFont="1" applyBorder="1" applyAlignment="1" applyProtection="1">
      <alignment vertical="top" wrapText="1"/>
      <protection hidden="1"/>
    </xf>
    <xf numFmtId="0" fontId="13" fillId="0" borderId="29" xfId="0" applyFont="1" applyBorder="1" applyAlignment="1" applyProtection="1">
      <alignment vertical="top" wrapText="1"/>
      <protection hidden="1"/>
    </xf>
    <xf numFmtId="0" fontId="13" fillId="0" borderId="1" xfId="0" applyFont="1" applyBorder="1" applyAlignment="1" applyProtection="1">
      <alignment vertical="top" wrapText="1"/>
      <protection hidden="1"/>
    </xf>
    <xf numFmtId="0" fontId="13" fillId="0" borderId="30" xfId="0" applyFont="1" applyBorder="1" applyAlignment="1" applyProtection="1">
      <alignment vertical="top" wrapText="1"/>
      <protection hidden="1"/>
    </xf>
    <xf numFmtId="166" fontId="7" fillId="0" borderId="2" xfId="0" applyNumberFormat="1" applyFont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center"/>
      <protection hidden="1"/>
    </xf>
    <xf numFmtId="3" fontId="7" fillId="3" borderId="12" xfId="0" applyNumberFormat="1" applyFont="1" applyFill="1" applyBorder="1" applyAlignment="1" applyProtection="1">
      <alignment horizontal="right"/>
      <protection hidden="1"/>
    </xf>
    <xf numFmtId="3" fontId="7" fillId="3" borderId="4" xfId="0" applyNumberFormat="1" applyFont="1" applyFill="1" applyBorder="1" applyAlignment="1" applyProtection="1">
      <alignment horizontal="right"/>
      <protection hidden="1"/>
    </xf>
    <xf numFmtId="3" fontId="7" fillId="3" borderId="22" xfId="0" applyNumberFormat="1" applyFont="1" applyFill="1" applyBorder="1" applyAlignment="1" applyProtection="1">
      <alignment horizontal="right"/>
      <protection hidden="1"/>
    </xf>
    <xf numFmtId="3" fontId="7" fillId="4" borderId="12" xfId="0" applyNumberFormat="1" applyFont="1" applyFill="1" applyBorder="1" applyAlignment="1" applyProtection="1">
      <alignment horizontal="right"/>
      <protection hidden="1"/>
    </xf>
    <xf numFmtId="3" fontId="7" fillId="4" borderId="4" xfId="0" applyNumberFormat="1" applyFont="1" applyFill="1" applyBorder="1" applyAlignment="1" applyProtection="1">
      <alignment horizontal="right"/>
      <protection hidden="1"/>
    </xf>
    <xf numFmtId="3" fontId="7" fillId="4" borderId="22" xfId="0" applyNumberFormat="1" applyFont="1" applyFill="1" applyBorder="1" applyAlignment="1" applyProtection="1">
      <alignment horizontal="right"/>
      <protection hidden="1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0" fillId="0" borderId="0" xfId="0" applyFont="1" applyAlignment="1">
      <alignment horizontal="left"/>
    </xf>
    <xf numFmtId="0" fontId="19" fillId="0" borderId="12" xfId="0" applyFont="1" applyBorder="1" applyAlignment="1" applyProtection="1">
      <alignment horizontal="left" vertical="center" wrapText="1"/>
      <protection hidden="1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colors>
    <mruColors>
      <color rgb="FFFFFF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11" Type="http://schemas.openxmlformats.org/officeDocument/2006/relationships/customXml" Target="../customXml/item5.xml"/><Relationship Id="rId5" Type="http://schemas.openxmlformats.org/officeDocument/2006/relationships/sharedStrings" Target="sharedStrings.xml"/><Relationship Id="rId10" Type="http://schemas.openxmlformats.org/officeDocument/2006/relationships/customXml" Target="../customXml/item4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168088</xdr:colOff>
      <xdr:row>0</xdr:row>
      <xdr:rowOff>67236</xdr:rowOff>
    </xdr:from>
    <xdr:to>
      <xdr:col>0</xdr:col>
      <xdr:colOff>1245966</xdr:colOff>
      <xdr:row>2</xdr:row>
      <xdr:rowOff>172975</xdr:rowOff>
    </xdr:to>
    <xdr:pic>
      <xdr:nvPicPr>
        <xdr:cNvPr id="2" name="Picture 3" descr="logo-č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088" y="67236"/>
          <a:ext cx="1077878" cy="4271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73025</xdr:colOff>
      <xdr:row>2</xdr:row>
      <xdr:rowOff>15875</xdr:rowOff>
    </xdr:from>
    <xdr:to>
      <xdr:col>8</xdr:col>
      <xdr:colOff>15875</xdr:colOff>
      <xdr:row>6</xdr:row>
      <xdr:rowOff>0</xdr:rowOff>
    </xdr:to>
    <xdr:sp macro="" textlink="">
      <xdr:nvSpPr>
        <xdr:cNvPr id="1029" name="AutoShape 5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>
          <a:spLocks noChangeArrowheads="1"/>
        </xdr:cNvSpPr>
      </xdr:nvSpPr>
      <xdr:spPr bwMode="auto">
        <a:xfrm>
          <a:off x="678143" y="396875"/>
          <a:ext cx="4167467" cy="746125"/>
        </a:xfrm>
        <a:prstGeom prst="flowChartAlternateProcess">
          <a:avLst/>
        </a:prstGeom>
        <a:solidFill>
          <a:srgbClr val="C97936"/>
        </a:solidFill>
        <a:ln w="9525">
          <a:solidFill>
            <a:srgbClr val="C97936"/>
          </a:solidFill>
          <a:miter lim="800000"/>
          <a:headEnd/>
          <a:tailEnd/>
        </a:ln>
      </xdr:spPr>
    </xdr:sp>
    <xdr:clientData/>
  </xdr:twoCellAnchor>
  <xdr:twoCellAnchor>
    <xdr:from>
      <xdr:col>1</xdr:col>
      <xdr:colOff>123825</xdr:colOff>
      <xdr:row>3</xdr:row>
      <xdr:rowOff>111125</xdr:rowOff>
    </xdr:from>
    <xdr:to>
      <xdr:col>6</xdr:col>
      <xdr:colOff>0</xdr:colOff>
      <xdr:row>6</xdr:row>
      <xdr:rowOff>6350</xdr:rowOff>
    </xdr:to>
    <xdr:sp macro="" textlink="">
      <xdr:nvSpPr>
        <xdr:cNvPr id="1028" name="Text Box 4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 txBox="1">
          <a:spLocks noChangeArrowheads="1"/>
        </xdr:cNvSpPr>
      </xdr:nvSpPr>
      <xdr:spPr bwMode="auto">
        <a:xfrm>
          <a:off x="728943" y="682625"/>
          <a:ext cx="2890557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2200" b="1" i="0" u="none" strike="noStrike" baseline="0">
              <a:solidFill>
                <a:srgbClr val="FFFFFF"/>
              </a:solidFill>
              <a:latin typeface="Calibri"/>
            </a:rPr>
            <a:t>Technologický   list</a:t>
          </a:r>
        </a:p>
      </xdr:txBody>
    </xdr:sp>
    <xdr:clientData/>
  </xdr:twoCellAnchor>
  <xdr:twoCellAnchor>
    <xdr:from>
      <xdr:col>1</xdr:col>
      <xdr:colOff>63500</xdr:colOff>
      <xdr:row>0</xdr:row>
      <xdr:rowOff>161925</xdr:rowOff>
    </xdr:from>
    <xdr:to>
      <xdr:col>12</xdr:col>
      <xdr:colOff>0</xdr:colOff>
      <xdr:row>9</xdr:row>
      <xdr:rowOff>19050</xdr:rowOff>
    </xdr:to>
    <xdr:sp macro="" textlink="">
      <xdr:nvSpPr>
        <xdr:cNvPr id="1026" name="AutoShape 2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rrowheads="1"/>
        </xdr:cNvSpPr>
      </xdr:nvSpPr>
      <xdr:spPr bwMode="auto">
        <a:xfrm>
          <a:off x="682625" y="161925"/>
          <a:ext cx="6723063" cy="1571625"/>
        </a:xfrm>
        <a:prstGeom prst="flowChartAlternateProcess">
          <a:avLst/>
        </a:prstGeom>
        <a:noFill/>
        <a:ln w="19050">
          <a:solidFill>
            <a:srgbClr val="C97936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E38B"/>
              </a:solidFill>
            </a14:hiddenFill>
          </a:ext>
        </a:extLst>
      </xdr:spPr>
    </xdr:sp>
    <xdr:clientData/>
  </xdr:twoCellAnchor>
  <xdr:twoCellAnchor editAs="oneCell">
    <xdr:from>
      <xdr:col>8</xdr:col>
      <xdr:colOff>460375</xdr:colOff>
      <xdr:row>3</xdr:row>
      <xdr:rowOff>15875</xdr:rowOff>
    </xdr:from>
    <xdr:to>
      <xdr:col>11</xdr:col>
      <xdr:colOff>142874</xdr:colOff>
      <xdr:row>7</xdr:row>
      <xdr:rowOff>111125</xdr:rowOff>
    </xdr:to>
    <xdr:pic>
      <xdr:nvPicPr>
        <xdr:cNvPr id="8" name="Obrázok 7" descr="logo EKVIA + slogan 2 priesvitné pozadie.png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0" y="587375"/>
          <a:ext cx="1492249" cy="857250"/>
        </a:xfrm>
        <a:prstGeom prst="rect">
          <a:avLst/>
        </a:prstGeom>
      </xdr:spPr>
    </xdr:pic>
    <xdr:clientData/>
  </xdr:twoCellAnchor>
  <xdr:twoCellAnchor>
    <xdr:from>
      <xdr:col>7</xdr:col>
      <xdr:colOff>473075</xdr:colOff>
      <xdr:row>15</xdr:row>
      <xdr:rowOff>3175</xdr:rowOff>
    </xdr:from>
    <xdr:to>
      <xdr:col>14</xdr:col>
      <xdr:colOff>581025</xdr:colOff>
      <xdr:row>19</xdr:row>
      <xdr:rowOff>0</xdr:rowOff>
    </xdr:to>
    <xdr:sp macro="" textlink="">
      <xdr:nvSpPr>
        <xdr:cNvPr id="1033" name="AutoShape 9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>
          <a:spLocks noChangeArrowheads="1"/>
        </xdr:cNvSpPr>
      </xdr:nvSpPr>
      <xdr:spPr bwMode="auto">
        <a:xfrm>
          <a:off x="4076700" y="3241675"/>
          <a:ext cx="4330700" cy="790575"/>
        </a:xfrm>
        <a:prstGeom prst="roundRect">
          <a:avLst>
            <a:gd name="adj" fmla="val 8560"/>
          </a:avLst>
        </a:prstGeom>
        <a:noFill/>
        <a:ln w="19050">
          <a:solidFill>
            <a:srgbClr val="C97936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53882" dir="135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 </a:t>
          </a:r>
        </a:p>
      </xdr:txBody>
    </xdr:sp>
    <xdr:clientData/>
  </xdr:twoCellAnchor>
  <xdr:twoCellAnchor>
    <xdr:from>
      <xdr:col>13</xdr:col>
      <xdr:colOff>579721</xdr:colOff>
      <xdr:row>15</xdr:row>
      <xdr:rowOff>146560</xdr:rowOff>
    </xdr:from>
    <xdr:to>
      <xdr:col>14</xdr:col>
      <xdr:colOff>589246</xdr:colOff>
      <xdr:row>19</xdr:row>
      <xdr:rowOff>3685</xdr:rowOff>
    </xdr:to>
    <xdr:sp macro="" textlink="">
      <xdr:nvSpPr>
        <xdr:cNvPr id="1031" name="AutoShape 7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>
          <a:spLocks noChangeArrowheads="1"/>
        </xdr:cNvSpPr>
      </xdr:nvSpPr>
      <xdr:spPr bwMode="auto">
        <a:xfrm>
          <a:off x="8455705" y="3004060"/>
          <a:ext cx="616744" cy="648891"/>
        </a:xfrm>
        <a:prstGeom prst="flowChartAlternateProcess">
          <a:avLst/>
        </a:prstGeom>
        <a:solidFill>
          <a:srgbClr val="C97936"/>
        </a:solidFill>
        <a:ln w="9525">
          <a:solidFill>
            <a:srgbClr val="C97936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13608</xdr:colOff>
      <xdr:row>62</xdr:row>
      <xdr:rowOff>1215</xdr:rowOff>
    </xdr:from>
    <xdr:to>
      <xdr:col>15</xdr:col>
      <xdr:colOff>2442</xdr:colOff>
      <xdr:row>70</xdr:row>
      <xdr:rowOff>186614</xdr:rowOff>
    </xdr:to>
    <xdr:pic>
      <xdr:nvPicPr>
        <xdr:cNvPr id="12" name="Obrázok 11" descr="CMUHY 2.jpg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/>
      </xdr:nvPicPr>
      <xdr:blipFill>
        <a:blip xmlns:r="http://schemas.openxmlformats.org/officeDocument/2006/relationships" r:embed="rId2"/>
        <a:srcRect l="2309" t="35645" r="3791" b="19952"/>
        <a:stretch>
          <a:fillRect/>
        </a:stretch>
      </xdr:blipFill>
      <xdr:spPr>
        <a:xfrm>
          <a:off x="625929" y="12710286"/>
          <a:ext cx="8534120" cy="1709399"/>
        </a:xfrm>
        <a:prstGeom prst="rect">
          <a:avLst/>
        </a:prstGeom>
      </xdr:spPr>
    </xdr:pic>
    <xdr:clientData/>
  </xdr:twoCellAnchor>
  <xdr:twoCellAnchor>
    <xdr:from>
      <xdr:col>1</xdr:col>
      <xdr:colOff>13607</xdr:colOff>
      <xdr:row>43</xdr:row>
      <xdr:rowOff>0</xdr:rowOff>
    </xdr:from>
    <xdr:to>
      <xdr:col>8</xdr:col>
      <xdr:colOff>138875</xdr:colOff>
      <xdr:row>47</xdr:row>
      <xdr:rowOff>31461</xdr:rowOff>
    </xdr:to>
    <xdr:sp macro="" textlink="">
      <xdr:nvSpPr>
        <xdr:cNvPr id="15" name="AutoShape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rrowheads="1"/>
        </xdr:cNvSpPr>
      </xdr:nvSpPr>
      <xdr:spPr bwMode="auto">
        <a:xfrm>
          <a:off x="625928" y="8694964"/>
          <a:ext cx="4384304" cy="793461"/>
        </a:xfrm>
        <a:prstGeom prst="roundRect">
          <a:avLst>
            <a:gd name="adj" fmla="val 8560"/>
          </a:avLst>
        </a:prstGeom>
        <a:noFill/>
        <a:ln w="19050">
          <a:solidFill>
            <a:srgbClr val="C97936"/>
          </a:solidFill>
          <a:round/>
          <a:headEnd/>
          <a:tailEnd/>
        </a:ln>
        <a:effectLst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AF507438-7753-43E0-B8FC-AC1667EBCBE1}">
            <a14:hiddenEffects xmlns:a14="http://schemas.microsoft.com/office/drawing/2010/main">
              <a:effectLst>
                <a:outerShdw dist="53882" dir="13500000" algn="ctr" rotWithShape="0">
                  <a:srgbClr val="808080">
                    <a:alpha val="50000"/>
                  </a:srgbClr>
                </a:outerShdw>
              </a:effectLst>
            </a14:hiddenEffects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1100" b="0" i="0" u="none" strike="noStrike" baseline="0">
              <a:solidFill>
                <a:srgbClr val="000000"/>
              </a:solidFill>
              <a:latin typeface="Calibri"/>
            </a:rPr>
            <a:t> </a:t>
          </a:r>
        </a:p>
      </xdr:txBody>
    </xdr:sp>
    <xdr:clientData/>
  </xdr:twoCellAnchor>
  <xdr:twoCellAnchor>
    <xdr:from>
      <xdr:col>1</xdr:col>
      <xdr:colOff>9292</xdr:colOff>
      <xdr:row>43</xdr:row>
      <xdr:rowOff>142142</xdr:rowOff>
    </xdr:from>
    <xdr:to>
      <xdr:col>2</xdr:col>
      <xdr:colOff>36134</xdr:colOff>
      <xdr:row>47</xdr:row>
      <xdr:rowOff>33903</xdr:rowOff>
    </xdr:to>
    <xdr:sp macro="" textlink="">
      <xdr:nvSpPr>
        <xdr:cNvPr id="16" name="AutoShape 7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rrowheads="1"/>
        </xdr:cNvSpPr>
      </xdr:nvSpPr>
      <xdr:spPr bwMode="auto">
        <a:xfrm>
          <a:off x="620330" y="9192689"/>
          <a:ext cx="616313" cy="653761"/>
        </a:xfrm>
        <a:prstGeom prst="flowChartAlternateProcess">
          <a:avLst/>
        </a:prstGeom>
        <a:solidFill>
          <a:srgbClr val="C97936"/>
        </a:solidFill>
        <a:ln w="9525">
          <a:solidFill>
            <a:srgbClr val="C97936"/>
          </a:solidFill>
          <a:miter lim="800000"/>
          <a:headEnd/>
          <a:tailEnd/>
        </a:ln>
      </xdr:spPr>
    </xdr:sp>
    <xdr:clientData/>
  </xdr:twoCellAnchor>
  <xdr:twoCellAnchor editAs="oneCell">
    <xdr:from>
      <xdr:col>11</xdr:col>
      <xdr:colOff>486594</xdr:colOff>
      <xdr:row>67</xdr:row>
      <xdr:rowOff>33978</xdr:rowOff>
    </xdr:from>
    <xdr:to>
      <xdr:col>13</xdr:col>
      <xdr:colOff>141228</xdr:colOff>
      <xdr:row>69</xdr:row>
      <xdr:rowOff>53028</xdr:rowOff>
    </xdr:to>
    <xdr:pic>
      <xdr:nvPicPr>
        <xdr:cNvPr id="18" name="Obrázok 17" descr="OFI NEW.png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131682" y="13548272"/>
          <a:ext cx="864870" cy="4000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2</xdr:col>
      <xdr:colOff>9529</xdr:colOff>
      <xdr:row>63</xdr:row>
      <xdr:rowOff>9524</xdr:rowOff>
    </xdr:from>
    <xdr:to>
      <xdr:col>3</xdr:col>
      <xdr:colOff>398901</xdr:colOff>
      <xdr:row>65</xdr:row>
      <xdr:rowOff>123824</xdr:rowOff>
    </xdr:to>
    <xdr:sp macro="" textlink="">
      <xdr:nvSpPr>
        <xdr:cNvPr id="1035" name="Text Box 11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 txBox="1">
          <a:spLocks noChangeArrowheads="1"/>
        </xdr:cNvSpPr>
      </xdr:nvSpPr>
      <xdr:spPr bwMode="auto">
        <a:xfrm>
          <a:off x="1211144" y="12802332"/>
          <a:ext cx="997507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lnSpc>
              <a:spcPts val="700"/>
            </a:lnSpc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NITRA</a:t>
          </a:r>
        </a:p>
        <a:p>
          <a:pPr algn="l" rtl="0">
            <a:lnSpc>
              <a:spcPts val="700"/>
            </a:lnSpc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tel.: 037/69 699 01</a:t>
          </a:r>
        </a:p>
        <a:p>
          <a:pPr algn="l" rtl="0">
            <a:lnSpc>
              <a:spcPts val="700"/>
            </a:lnSpc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nitra@ekvia.sk</a:t>
          </a:r>
          <a:endParaRPr lang="sk-SK" sz="1100" b="0" i="0" u="none" strike="noStrike" baseline="0">
            <a:solidFill>
              <a:srgbClr val="262626"/>
            </a:solidFill>
            <a:latin typeface="Times New Roman"/>
            <a:cs typeface="Times New Roman"/>
          </a:endParaRPr>
        </a:p>
        <a:p>
          <a:pPr algn="l" rtl="0">
            <a:lnSpc>
              <a:spcPts val="1100"/>
            </a:lnSpc>
            <a:defRPr sz="1000"/>
          </a:pPr>
          <a:endParaRPr lang="sk-SK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lnSpc>
              <a:spcPts val="1000"/>
            </a:lnSpc>
            <a:defRPr sz="1000"/>
          </a:pPr>
          <a:endParaRPr lang="sk-SK" sz="11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4</xdr:col>
      <xdr:colOff>6072</xdr:colOff>
      <xdr:row>63</xdr:row>
      <xdr:rowOff>10571</xdr:rowOff>
    </xdr:from>
    <xdr:to>
      <xdr:col>5</xdr:col>
      <xdr:colOff>385607</xdr:colOff>
      <xdr:row>65</xdr:row>
      <xdr:rowOff>124871</xdr:rowOff>
    </xdr:to>
    <xdr:sp macro="" textlink="">
      <xdr:nvSpPr>
        <xdr:cNvPr id="1036" name="Text Box 12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2423957" y="12803379"/>
          <a:ext cx="987669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MARTIN</a:t>
          </a: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tel.: 043/43 00 3</a:t>
          </a:r>
          <a:r>
            <a:rPr lang="sk-SK" sz="700" b="0" i="0" u="none" strike="noStrike" baseline="0">
              <a:solidFill>
                <a:srgbClr val="262626"/>
              </a:solidFill>
              <a:latin typeface="Times New Roman"/>
              <a:cs typeface="Times New Roman"/>
            </a:rPr>
            <a:t>0</a:t>
          </a:r>
          <a:r>
            <a:rPr lang="sk-SK" sz="700" b="0" i="0" u="none" strike="noStrike" baseline="0">
              <a:solidFill>
                <a:srgbClr val="262626"/>
              </a:solidFill>
              <a:latin typeface="Calibri"/>
              <a:cs typeface="Times New Roman"/>
            </a:rPr>
            <a:t>1</a:t>
          </a: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  <a:cs typeface="Times New Roman"/>
            </a:rPr>
            <a:t>martin@ekvia.sk</a:t>
          </a:r>
          <a:endParaRPr lang="sk-SK" sz="700" b="0" i="0" u="none" strike="noStrike" baseline="0">
            <a:solidFill>
              <a:srgbClr val="40404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sk-SK" sz="700" b="0" i="0" u="none" strike="noStrike" baseline="0">
            <a:solidFill>
              <a:srgbClr val="404040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6</xdr:col>
      <xdr:colOff>10989</xdr:colOff>
      <xdr:row>63</xdr:row>
      <xdr:rowOff>10571</xdr:rowOff>
    </xdr:from>
    <xdr:to>
      <xdr:col>7</xdr:col>
      <xdr:colOff>400049</xdr:colOff>
      <xdr:row>65</xdr:row>
      <xdr:rowOff>124871</xdr:rowOff>
    </xdr:to>
    <xdr:sp macro="" textlink="">
      <xdr:nvSpPr>
        <xdr:cNvPr id="1037" name="Text Box 13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3645143" y="12803379"/>
          <a:ext cx="997194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RIMAVSKÁ SOBOTA</a:t>
          </a: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tel.: 047/56 270 25</a:t>
          </a:r>
          <a:endParaRPr lang="sk-SK" sz="900" b="1" i="0" u="none" strike="noStrike" baseline="0">
            <a:solidFill>
              <a:srgbClr val="595959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rim@ekvia.sk</a:t>
          </a:r>
          <a:endParaRPr lang="sk-SK" sz="700" b="0" i="0" u="none" strike="noStrike" baseline="0">
            <a:solidFill>
              <a:srgbClr val="262626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sk-SK" sz="700" b="0" i="0" u="none" strike="noStrike" baseline="0">
            <a:solidFill>
              <a:srgbClr val="262626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8</xdr:col>
      <xdr:colOff>5237</xdr:colOff>
      <xdr:row>63</xdr:row>
      <xdr:rowOff>6382</xdr:rowOff>
    </xdr:from>
    <xdr:to>
      <xdr:col>9</xdr:col>
      <xdr:colOff>398483</xdr:colOff>
      <xdr:row>65</xdr:row>
      <xdr:rowOff>120682</xdr:rowOff>
    </xdr:to>
    <xdr:sp macro="" textlink="">
      <xdr:nvSpPr>
        <xdr:cNvPr id="1039" name="Text Box 15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 txBox="1">
          <a:spLocks noChangeArrowheads="1"/>
        </xdr:cNvSpPr>
      </xdr:nvSpPr>
      <xdr:spPr bwMode="auto">
        <a:xfrm>
          <a:off x="4855660" y="12799190"/>
          <a:ext cx="1001381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PREŠOV</a:t>
          </a: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tel.: 051/45 820 73</a:t>
          </a:r>
          <a:endParaRPr lang="sk-SK" sz="900" b="1" i="0" u="none" strike="noStrike" baseline="0">
            <a:solidFill>
              <a:srgbClr val="595959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sk-SK" sz="700" b="0" i="0" u="none" strike="noStrike" baseline="0">
              <a:solidFill>
                <a:srgbClr val="262626"/>
              </a:solidFill>
              <a:latin typeface="Calibri"/>
            </a:rPr>
            <a:t>prešov@ekvia.sk</a:t>
          </a:r>
          <a:endParaRPr lang="sk-SK" sz="700" b="0" i="0" u="none" strike="noStrike" baseline="0">
            <a:solidFill>
              <a:srgbClr val="262626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sk-SK" sz="700" b="0" i="0" u="none" strike="noStrike" baseline="0">
            <a:solidFill>
              <a:srgbClr val="262626"/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2</xdr:col>
      <xdr:colOff>9527</xdr:colOff>
      <xdr:row>61</xdr:row>
      <xdr:rowOff>117227</xdr:rowOff>
    </xdr:from>
    <xdr:to>
      <xdr:col>3</xdr:col>
      <xdr:colOff>460132</xdr:colOff>
      <xdr:row>63</xdr:row>
      <xdr:rowOff>2927</xdr:rowOff>
    </xdr:to>
    <xdr:sp macro="" textlink="">
      <xdr:nvSpPr>
        <xdr:cNvPr id="1041" name="Text Box 14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211142" y="12529035"/>
          <a:ext cx="1058740" cy="2667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r>
            <a:rPr lang="sk-SK" sz="1100" b="1" i="0" u="none" strike="noStrike" baseline="0">
              <a:solidFill>
                <a:srgbClr val="262626"/>
              </a:solidFill>
              <a:latin typeface="Calibri"/>
            </a:rPr>
            <a:t>EKVIA s.r.o.</a:t>
          </a:r>
        </a:p>
        <a:p>
          <a:pPr algn="l" rtl="0">
            <a:defRPr sz="1000"/>
          </a:pPr>
          <a:endParaRPr lang="sk-SK" sz="1100" b="1" i="0" u="none" strike="noStrike" baseline="0">
            <a:solidFill>
              <a:srgbClr val="262626"/>
            </a:solidFill>
            <a:latin typeface="Calibri"/>
          </a:endParaRPr>
        </a:p>
      </xdr:txBody>
    </xdr:sp>
    <xdr:clientData/>
  </xdr:twoCellAnchor>
  <xdr:oneCellAnchor>
    <xdr:from>
      <xdr:col>2</xdr:col>
      <xdr:colOff>353785</xdr:colOff>
      <xdr:row>52</xdr:row>
      <xdr:rowOff>27214</xdr:rowOff>
    </xdr:from>
    <xdr:ext cx="184731" cy="264560"/>
    <xdr:sp macro="" textlink="">
      <xdr:nvSpPr>
        <xdr:cNvPr id="3" name="BlokTextu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551214" y="106680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sk-SK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ív balík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W87"/>
  <sheetViews>
    <sheetView tabSelected="1" zoomScale="85" zoomScaleNormal="85" workbookViewId="0">
      <selection activeCell="R6" sqref="R6"/>
    </sheetView>
  </sheetViews>
  <sheetFormatPr defaultRowHeight="10.199999999999999" x14ac:dyDescent="0.2"/>
  <cols>
    <col min="1" max="1" width="31.21875" style="20" customWidth="1"/>
    <col min="2" max="2" width="27.21875" style="20" customWidth="1"/>
    <col min="3" max="3" width="16.44140625" style="20" customWidth="1"/>
    <col min="4" max="4" width="8.33203125" style="20" customWidth="1"/>
    <col min="5" max="5" width="9" style="20" customWidth="1"/>
    <col min="6" max="7" width="8.33203125" style="20" customWidth="1"/>
    <col min="8" max="8" width="9.88671875" style="20" customWidth="1"/>
    <col min="9" max="13" width="8.33203125" style="20" customWidth="1"/>
    <col min="14" max="14" width="10.88671875" style="20" customWidth="1"/>
    <col min="15" max="15" width="8.6640625" style="20" customWidth="1"/>
    <col min="16" max="16" width="10.44140625" style="20" customWidth="1"/>
    <col min="17" max="17" width="9.109375" style="20"/>
    <col min="18" max="18" width="12.88671875" style="20" bestFit="1" customWidth="1"/>
    <col min="19" max="258" width="9.109375" style="20"/>
    <col min="259" max="259" width="27" style="20" customWidth="1"/>
    <col min="260" max="272" width="8.33203125" style="20" customWidth="1"/>
    <col min="273" max="273" width="9.109375" style="20"/>
    <col min="274" max="274" width="12.88671875" style="20" bestFit="1" customWidth="1"/>
    <col min="275" max="514" width="9.109375" style="20"/>
    <col min="515" max="515" width="27" style="20" customWidth="1"/>
    <col min="516" max="528" width="8.33203125" style="20" customWidth="1"/>
    <col min="529" max="529" width="9.109375" style="20"/>
    <col min="530" max="530" width="12.88671875" style="20" bestFit="1" customWidth="1"/>
    <col min="531" max="770" width="9.109375" style="20"/>
    <col min="771" max="771" width="27" style="20" customWidth="1"/>
    <col min="772" max="784" width="8.33203125" style="20" customWidth="1"/>
    <col min="785" max="785" width="9.109375" style="20"/>
    <col min="786" max="786" width="12.88671875" style="20" bestFit="1" customWidth="1"/>
    <col min="787" max="1026" width="9.109375" style="20"/>
    <col min="1027" max="1027" width="27" style="20" customWidth="1"/>
    <col min="1028" max="1040" width="8.33203125" style="20" customWidth="1"/>
    <col min="1041" max="1041" width="9.109375" style="20"/>
    <col min="1042" max="1042" width="12.88671875" style="20" bestFit="1" customWidth="1"/>
    <col min="1043" max="1282" width="9.109375" style="20"/>
    <col min="1283" max="1283" width="27" style="20" customWidth="1"/>
    <col min="1284" max="1296" width="8.33203125" style="20" customWidth="1"/>
    <col min="1297" max="1297" width="9.109375" style="20"/>
    <col min="1298" max="1298" width="12.88671875" style="20" bestFit="1" customWidth="1"/>
    <col min="1299" max="1538" width="9.109375" style="20"/>
    <col min="1539" max="1539" width="27" style="20" customWidth="1"/>
    <col min="1540" max="1552" width="8.33203125" style="20" customWidth="1"/>
    <col min="1553" max="1553" width="9.109375" style="20"/>
    <col min="1554" max="1554" width="12.88671875" style="20" bestFit="1" customWidth="1"/>
    <col min="1555" max="1794" width="9.109375" style="20"/>
    <col min="1795" max="1795" width="27" style="20" customWidth="1"/>
    <col min="1796" max="1808" width="8.33203125" style="20" customWidth="1"/>
    <col min="1809" max="1809" width="9.109375" style="20"/>
    <col min="1810" max="1810" width="12.88671875" style="20" bestFit="1" customWidth="1"/>
    <col min="1811" max="2050" width="9.109375" style="20"/>
    <col min="2051" max="2051" width="27" style="20" customWidth="1"/>
    <col min="2052" max="2064" width="8.33203125" style="20" customWidth="1"/>
    <col min="2065" max="2065" width="9.109375" style="20"/>
    <col min="2066" max="2066" width="12.88671875" style="20" bestFit="1" customWidth="1"/>
    <col min="2067" max="2306" width="9.109375" style="20"/>
    <col min="2307" max="2307" width="27" style="20" customWidth="1"/>
    <col min="2308" max="2320" width="8.33203125" style="20" customWidth="1"/>
    <col min="2321" max="2321" width="9.109375" style="20"/>
    <col min="2322" max="2322" width="12.88671875" style="20" bestFit="1" customWidth="1"/>
    <col min="2323" max="2562" width="9.109375" style="20"/>
    <col min="2563" max="2563" width="27" style="20" customWidth="1"/>
    <col min="2564" max="2576" width="8.33203125" style="20" customWidth="1"/>
    <col min="2577" max="2577" width="9.109375" style="20"/>
    <col min="2578" max="2578" width="12.88671875" style="20" bestFit="1" customWidth="1"/>
    <col min="2579" max="2818" width="9.109375" style="20"/>
    <col min="2819" max="2819" width="27" style="20" customWidth="1"/>
    <col min="2820" max="2832" width="8.33203125" style="20" customWidth="1"/>
    <col min="2833" max="2833" width="9.109375" style="20"/>
    <col min="2834" max="2834" width="12.88671875" style="20" bestFit="1" customWidth="1"/>
    <col min="2835" max="3074" width="9.109375" style="20"/>
    <col min="3075" max="3075" width="27" style="20" customWidth="1"/>
    <col min="3076" max="3088" width="8.33203125" style="20" customWidth="1"/>
    <col min="3089" max="3089" width="9.109375" style="20"/>
    <col min="3090" max="3090" width="12.88671875" style="20" bestFit="1" customWidth="1"/>
    <col min="3091" max="3330" width="9.109375" style="20"/>
    <col min="3331" max="3331" width="27" style="20" customWidth="1"/>
    <col min="3332" max="3344" width="8.33203125" style="20" customWidth="1"/>
    <col min="3345" max="3345" width="9.109375" style="20"/>
    <col min="3346" max="3346" width="12.88671875" style="20" bestFit="1" customWidth="1"/>
    <col min="3347" max="3586" width="9.109375" style="20"/>
    <col min="3587" max="3587" width="27" style="20" customWidth="1"/>
    <col min="3588" max="3600" width="8.33203125" style="20" customWidth="1"/>
    <col min="3601" max="3601" width="9.109375" style="20"/>
    <col min="3602" max="3602" width="12.88671875" style="20" bestFit="1" customWidth="1"/>
    <col min="3603" max="3842" width="9.109375" style="20"/>
    <col min="3843" max="3843" width="27" style="20" customWidth="1"/>
    <col min="3844" max="3856" width="8.33203125" style="20" customWidth="1"/>
    <col min="3857" max="3857" width="9.109375" style="20"/>
    <col min="3858" max="3858" width="12.88671875" style="20" bestFit="1" customWidth="1"/>
    <col min="3859" max="4098" width="9.109375" style="20"/>
    <col min="4099" max="4099" width="27" style="20" customWidth="1"/>
    <col min="4100" max="4112" width="8.33203125" style="20" customWidth="1"/>
    <col min="4113" max="4113" width="9.109375" style="20"/>
    <col min="4114" max="4114" width="12.88671875" style="20" bestFit="1" customWidth="1"/>
    <col min="4115" max="4354" width="9.109375" style="20"/>
    <col min="4355" max="4355" width="27" style="20" customWidth="1"/>
    <col min="4356" max="4368" width="8.33203125" style="20" customWidth="1"/>
    <col min="4369" max="4369" width="9.109375" style="20"/>
    <col min="4370" max="4370" width="12.88671875" style="20" bestFit="1" customWidth="1"/>
    <col min="4371" max="4610" width="9.109375" style="20"/>
    <col min="4611" max="4611" width="27" style="20" customWidth="1"/>
    <col min="4612" max="4624" width="8.33203125" style="20" customWidth="1"/>
    <col min="4625" max="4625" width="9.109375" style="20"/>
    <col min="4626" max="4626" width="12.88671875" style="20" bestFit="1" customWidth="1"/>
    <col min="4627" max="4866" width="9.109375" style="20"/>
    <col min="4867" max="4867" width="27" style="20" customWidth="1"/>
    <col min="4868" max="4880" width="8.33203125" style="20" customWidth="1"/>
    <col min="4881" max="4881" width="9.109375" style="20"/>
    <col min="4882" max="4882" width="12.88671875" style="20" bestFit="1" customWidth="1"/>
    <col min="4883" max="5122" width="9.109375" style="20"/>
    <col min="5123" max="5123" width="27" style="20" customWidth="1"/>
    <col min="5124" max="5136" width="8.33203125" style="20" customWidth="1"/>
    <col min="5137" max="5137" width="9.109375" style="20"/>
    <col min="5138" max="5138" width="12.88671875" style="20" bestFit="1" customWidth="1"/>
    <col min="5139" max="5378" width="9.109375" style="20"/>
    <col min="5379" max="5379" width="27" style="20" customWidth="1"/>
    <col min="5380" max="5392" width="8.33203125" style="20" customWidth="1"/>
    <col min="5393" max="5393" width="9.109375" style="20"/>
    <col min="5394" max="5394" width="12.88671875" style="20" bestFit="1" customWidth="1"/>
    <col min="5395" max="5634" width="9.109375" style="20"/>
    <col min="5635" max="5635" width="27" style="20" customWidth="1"/>
    <col min="5636" max="5648" width="8.33203125" style="20" customWidth="1"/>
    <col min="5649" max="5649" width="9.109375" style="20"/>
    <col min="5650" max="5650" width="12.88671875" style="20" bestFit="1" customWidth="1"/>
    <col min="5651" max="5890" width="9.109375" style="20"/>
    <col min="5891" max="5891" width="27" style="20" customWidth="1"/>
    <col min="5892" max="5904" width="8.33203125" style="20" customWidth="1"/>
    <col min="5905" max="5905" width="9.109375" style="20"/>
    <col min="5906" max="5906" width="12.88671875" style="20" bestFit="1" customWidth="1"/>
    <col min="5907" max="6146" width="9.109375" style="20"/>
    <col min="6147" max="6147" width="27" style="20" customWidth="1"/>
    <col min="6148" max="6160" width="8.33203125" style="20" customWidth="1"/>
    <col min="6161" max="6161" width="9.109375" style="20"/>
    <col min="6162" max="6162" width="12.88671875" style="20" bestFit="1" customWidth="1"/>
    <col min="6163" max="6402" width="9.109375" style="20"/>
    <col min="6403" max="6403" width="27" style="20" customWidth="1"/>
    <col min="6404" max="6416" width="8.33203125" style="20" customWidth="1"/>
    <col min="6417" max="6417" width="9.109375" style="20"/>
    <col min="6418" max="6418" width="12.88671875" style="20" bestFit="1" customWidth="1"/>
    <col min="6419" max="6658" width="9.109375" style="20"/>
    <col min="6659" max="6659" width="27" style="20" customWidth="1"/>
    <col min="6660" max="6672" width="8.33203125" style="20" customWidth="1"/>
    <col min="6673" max="6673" width="9.109375" style="20"/>
    <col min="6674" max="6674" width="12.88671875" style="20" bestFit="1" customWidth="1"/>
    <col min="6675" max="6914" width="9.109375" style="20"/>
    <col min="6915" max="6915" width="27" style="20" customWidth="1"/>
    <col min="6916" max="6928" width="8.33203125" style="20" customWidth="1"/>
    <col min="6929" max="6929" width="9.109375" style="20"/>
    <col min="6930" max="6930" width="12.88671875" style="20" bestFit="1" customWidth="1"/>
    <col min="6931" max="7170" width="9.109375" style="20"/>
    <col min="7171" max="7171" width="27" style="20" customWidth="1"/>
    <col min="7172" max="7184" width="8.33203125" style="20" customWidth="1"/>
    <col min="7185" max="7185" width="9.109375" style="20"/>
    <col min="7186" max="7186" width="12.88671875" style="20" bestFit="1" customWidth="1"/>
    <col min="7187" max="7426" width="9.109375" style="20"/>
    <col min="7427" max="7427" width="27" style="20" customWidth="1"/>
    <col min="7428" max="7440" width="8.33203125" style="20" customWidth="1"/>
    <col min="7441" max="7441" width="9.109375" style="20"/>
    <col min="7442" max="7442" width="12.88671875" style="20" bestFit="1" customWidth="1"/>
    <col min="7443" max="7682" width="9.109375" style="20"/>
    <col min="7683" max="7683" width="27" style="20" customWidth="1"/>
    <col min="7684" max="7696" width="8.33203125" style="20" customWidth="1"/>
    <col min="7697" max="7697" width="9.109375" style="20"/>
    <col min="7698" max="7698" width="12.88671875" style="20" bestFit="1" customWidth="1"/>
    <col min="7699" max="7938" width="9.109375" style="20"/>
    <col min="7939" max="7939" width="27" style="20" customWidth="1"/>
    <col min="7940" max="7952" width="8.33203125" style="20" customWidth="1"/>
    <col min="7953" max="7953" width="9.109375" style="20"/>
    <col min="7954" max="7954" width="12.88671875" style="20" bestFit="1" customWidth="1"/>
    <col min="7955" max="8194" width="9.109375" style="20"/>
    <col min="8195" max="8195" width="27" style="20" customWidth="1"/>
    <col min="8196" max="8208" width="8.33203125" style="20" customWidth="1"/>
    <col min="8209" max="8209" width="9.109375" style="20"/>
    <col min="8210" max="8210" width="12.88671875" style="20" bestFit="1" customWidth="1"/>
    <col min="8211" max="8450" width="9.109375" style="20"/>
    <col min="8451" max="8451" width="27" style="20" customWidth="1"/>
    <col min="8452" max="8464" width="8.33203125" style="20" customWidth="1"/>
    <col min="8465" max="8465" width="9.109375" style="20"/>
    <col min="8466" max="8466" width="12.88671875" style="20" bestFit="1" customWidth="1"/>
    <col min="8467" max="8706" width="9.109375" style="20"/>
    <col min="8707" max="8707" width="27" style="20" customWidth="1"/>
    <col min="8708" max="8720" width="8.33203125" style="20" customWidth="1"/>
    <col min="8721" max="8721" width="9.109375" style="20"/>
    <col min="8722" max="8722" width="12.88671875" style="20" bestFit="1" customWidth="1"/>
    <col min="8723" max="8962" width="9.109375" style="20"/>
    <col min="8963" max="8963" width="27" style="20" customWidth="1"/>
    <col min="8964" max="8976" width="8.33203125" style="20" customWidth="1"/>
    <col min="8977" max="8977" width="9.109375" style="20"/>
    <col min="8978" max="8978" width="12.88671875" style="20" bestFit="1" customWidth="1"/>
    <col min="8979" max="9218" width="9.109375" style="20"/>
    <col min="9219" max="9219" width="27" style="20" customWidth="1"/>
    <col min="9220" max="9232" width="8.33203125" style="20" customWidth="1"/>
    <col min="9233" max="9233" width="9.109375" style="20"/>
    <col min="9234" max="9234" width="12.88671875" style="20" bestFit="1" customWidth="1"/>
    <col min="9235" max="9474" width="9.109375" style="20"/>
    <col min="9475" max="9475" width="27" style="20" customWidth="1"/>
    <col min="9476" max="9488" width="8.33203125" style="20" customWidth="1"/>
    <col min="9489" max="9489" width="9.109375" style="20"/>
    <col min="9490" max="9490" width="12.88671875" style="20" bestFit="1" customWidth="1"/>
    <col min="9491" max="9730" width="9.109375" style="20"/>
    <col min="9731" max="9731" width="27" style="20" customWidth="1"/>
    <col min="9732" max="9744" width="8.33203125" style="20" customWidth="1"/>
    <col min="9745" max="9745" width="9.109375" style="20"/>
    <col min="9746" max="9746" width="12.88671875" style="20" bestFit="1" customWidth="1"/>
    <col min="9747" max="9986" width="9.109375" style="20"/>
    <col min="9987" max="9987" width="27" style="20" customWidth="1"/>
    <col min="9988" max="10000" width="8.33203125" style="20" customWidth="1"/>
    <col min="10001" max="10001" width="9.109375" style="20"/>
    <col min="10002" max="10002" width="12.88671875" style="20" bestFit="1" customWidth="1"/>
    <col min="10003" max="10242" width="9.109375" style="20"/>
    <col min="10243" max="10243" width="27" style="20" customWidth="1"/>
    <col min="10244" max="10256" width="8.33203125" style="20" customWidth="1"/>
    <col min="10257" max="10257" width="9.109375" style="20"/>
    <col min="10258" max="10258" width="12.88671875" style="20" bestFit="1" customWidth="1"/>
    <col min="10259" max="10498" width="9.109375" style="20"/>
    <col min="10499" max="10499" width="27" style="20" customWidth="1"/>
    <col min="10500" max="10512" width="8.33203125" style="20" customWidth="1"/>
    <col min="10513" max="10513" width="9.109375" style="20"/>
    <col min="10514" max="10514" width="12.88671875" style="20" bestFit="1" customWidth="1"/>
    <col min="10515" max="10754" width="9.109375" style="20"/>
    <col min="10755" max="10755" width="27" style="20" customWidth="1"/>
    <col min="10756" max="10768" width="8.33203125" style="20" customWidth="1"/>
    <col min="10769" max="10769" width="9.109375" style="20"/>
    <col min="10770" max="10770" width="12.88671875" style="20" bestFit="1" customWidth="1"/>
    <col min="10771" max="11010" width="9.109375" style="20"/>
    <col min="11011" max="11011" width="27" style="20" customWidth="1"/>
    <col min="11012" max="11024" width="8.33203125" style="20" customWidth="1"/>
    <col min="11025" max="11025" width="9.109375" style="20"/>
    <col min="11026" max="11026" width="12.88671875" style="20" bestFit="1" customWidth="1"/>
    <col min="11027" max="11266" width="9.109375" style="20"/>
    <col min="11267" max="11267" width="27" style="20" customWidth="1"/>
    <col min="11268" max="11280" width="8.33203125" style="20" customWidth="1"/>
    <col min="11281" max="11281" width="9.109375" style="20"/>
    <col min="11282" max="11282" width="12.88671875" style="20" bestFit="1" customWidth="1"/>
    <col min="11283" max="11522" width="9.109375" style="20"/>
    <col min="11523" max="11523" width="27" style="20" customWidth="1"/>
    <col min="11524" max="11536" width="8.33203125" style="20" customWidth="1"/>
    <col min="11537" max="11537" width="9.109375" style="20"/>
    <col min="11538" max="11538" width="12.88671875" style="20" bestFit="1" customWidth="1"/>
    <col min="11539" max="11778" width="9.109375" style="20"/>
    <col min="11779" max="11779" width="27" style="20" customWidth="1"/>
    <col min="11780" max="11792" width="8.33203125" style="20" customWidth="1"/>
    <col min="11793" max="11793" width="9.109375" style="20"/>
    <col min="11794" max="11794" width="12.88671875" style="20" bestFit="1" customWidth="1"/>
    <col min="11795" max="12034" width="9.109375" style="20"/>
    <col min="12035" max="12035" width="27" style="20" customWidth="1"/>
    <col min="12036" max="12048" width="8.33203125" style="20" customWidth="1"/>
    <col min="12049" max="12049" width="9.109375" style="20"/>
    <col min="12050" max="12050" width="12.88671875" style="20" bestFit="1" customWidth="1"/>
    <col min="12051" max="12290" width="9.109375" style="20"/>
    <col min="12291" max="12291" width="27" style="20" customWidth="1"/>
    <col min="12292" max="12304" width="8.33203125" style="20" customWidth="1"/>
    <col min="12305" max="12305" width="9.109375" style="20"/>
    <col min="12306" max="12306" width="12.88671875" style="20" bestFit="1" customWidth="1"/>
    <col min="12307" max="12546" width="9.109375" style="20"/>
    <col min="12547" max="12547" width="27" style="20" customWidth="1"/>
    <col min="12548" max="12560" width="8.33203125" style="20" customWidth="1"/>
    <col min="12561" max="12561" width="9.109375" style="20"/>
    <col min="12562" max="12562" width="12.88671875" style="20" bestFit="1" customWidth="1"/>
    <col min="12563" max="12802" width="9.109375" style="20"/>
    <col min="12803" max="12803" width="27" style="20" customWidth="1"/>
    <col min="12804" max="12816" width="8.33203125" style="20" customWidth="1"/>
    <col min="12817" max="12817" width="9.109375" style="20"/>
    <col min="12818" max="12818" width="12.88671875" style="20" bestFit="1" customWidth="1"/>
    <col min="12819" max="13058" width="9.109375" style="20"/>
    <col min="13059" max="13059" width="27" style="20" customWidth="1"/>
    <col min="13060" max="13072" width="8.33203125" style="20" customWidth="1"/>
    <col min="13073" max="13073" width="9.109375" style="20"/>
    <col min="13074" max="13074" width="12.88671875" style="20" bestFit="1" customWidth="1"/>
    <col min="13075" max="13314" width="9.109375" style="20"/>
    <col min="13315" max="13315" width="27" style="20" customWidth="1"/>
    <col min="13316" max="13328" width="8.33203125" style="20" customWidth="1"/>
    <col min="13329" max="13329" width="9.109375" style="20"/>
    <col min="13330" max="13330" width="12.88671875" style="20" bestFit="1" customWidth="1"/>
    <col min="13331" max="13570" width="9.109375" style="20"/>
    <col min="13571" max="13571" width="27" style="20" customWidth="1"/>
    <col min="13572" max="13584" width="8.33203125" style="20" customWidth="1"/>
    <col min="13585" max="13585" width="9.109375" style="20"/>
    <col min="13586" max="13586" width="12.88671875" style="20" bestFit="1" customWidth="1"/>
    <col min="13587" max="13826" width="9.109375" style="20"/>
    <col min="13827" max="13827" width="27" style="20" customWidth="1"/>
    <col min="13828" max="13840" width="8.33203125" style="20" customWidth="1"/>
    <col min="13841" max="13841" width="9.109375" style="20"/>
    <col min="13842" max="13842" width="12.88671875" style="20" bestFit="1" customWidth="1"/>
    <col min="13843" max="14082" width="9.109375" style="20"/>
    <col min="14083" max="14083" width="27" style="20" customWidth="1"/>
    <col min="14084" max="14096" width="8.33203125" style="20" customWidth="1"/>
    <col min="14097" max="14097" width="9.109375" style="20"/>
    <col min="14098" max="14098" width="12.88671875" style="20" bestFit="1" customWidth="1"/>
    <col min="14099" max="14338" width="9.109375" style="20"/>
    <col min="14339" max="14339" width="27" style="20" customWidth="1"/>
    <col min="14340" max="14352" width="8.33203125" style="20" customWidth="1"/>
    <col min="14353" max="14353" width="9.109375" style="20"/>
    <col min="14354" max="14354" width="12.88671875" style="20" bestFit="1" customWidth="1"/>
    <col min="14355" max="14594" width="9.109375" style="20"/>
    <col min="14595" max="14595" width="27" style="20" customWidth="1"/>
    <col min="14596" max="14608" width="8.33203125" style="20" customWidth="1"/>
    <col min="14609" max="14609" width="9.109375" style="20"/>
    <col min="14610" max="14610" width="12.88671875" style="20" bestFit="1" customWidth="1"/>
    <col min="14611" max="14850" width="9.109375" style="20"/>
    <col min="14851" max="14851" width="27" style="20" customWidth="1"/>
    <col min="14852" max="14864" width="8.33203125" style="20" customWidth="1"/>
    <col min="14865" max="14865" width="9.109375" style="20"/>
    <col min="14866" max="14866" width="12.88671875" style="20" bestFit="1" customWidth="1"/>
    <col min="14867" max="15106" width="9.109375" style="20"/>
    <col min="15107" max="15107" width="27" style="20" customWidth="1"/>
    <col min="15108" max="15120" width="8.33203125" style="20" customWidth="1"/>
    <col min="15121" max="15121" width="9.109375" style="20"/>
    <col min="15122" max="15122" width="12.88671875" style="20" bestFit="1" customWidth="1"/>
    <col min="15123" max="15362" width="9.109375" style="20"/>
    <col min="15363" max="15363" width="27" style="20" customWidth="1"/>
    <col min="15364" max="15376" width="8.33203125" style="20" customWidth="1"/>
    <col min="15377" max="15377" width="9.109375" style="20"/>
    <col min="15378" max="15378" width="12.88671875" style="20" bestFit="1" customWidth="1"/>
    <col min="15379" max="15618" width="9.109375" style="20"/>
    <col min="15619" max="15619" width="27" style="20" customWidth="1"/>
    <col min="15620" max="15632" width="8.33203125" style="20" customWidth="1"/>
    <col min="15633" max="15633" width="9.109375" style="20"/>
    <col min="15634" max="15634" width="12.88671875" style="20" bestFit="1" customWidth="1"/>
    <col min="15635" max="15874" width="9.109375" style="20"/>
    <col min="15875" max="15875" width="27" style="20" customWidth="1"/>
    <col min="15876" max="15888" width="8.33203125" style="20" customWidth="1"/>
    <col min="15889" max="15889" width="9.109375" style="20"/>
    <col min="15890" max="15890" width="12.88671875" style="20" bestFit="1" customWidth="1"/>
    <col min="15891" max="16130" width="9.109375" style="20"/>
    <col min="16131" max="16131" width="27" style="20" customWidth="1"/>
    <col min="16132" max="16144" width="8.33203125" style="20" customWidth="1"/>
    <col min="16145" max="16145" width="9.109375" style="20"/>
    <col min="16146" max="16146" width="12.88671875" style="20" bestFit="1" customWidth="1"/>
    <col min="16147" max="16384" width="9.109375" style="20"/>
  </cols>
  <sheetData>
    <row r="1" spans="1:23" ht="13.8" x14ac:dyDescent="0.3">
      <c r="N1" s="44" t="s">
        <v>82</v>
      </c>
      <c r="O1" s="44"/>
      <c r="P1" s="45"/>
    </row>
    <row r="2" spans="1:23" ht="13.8" x14ac:dyDescent="0.3">
      <c r="N2" s="44" t="s">
        <v>81</v>
      </c>
      <c r="O2" s="44"/>
      <c r="P2" s="45"/>
    </row>
    <row r="3" spans="1:23" ht="13.8" x14ac:dyDescent="0.25">
      <c r="A3" s="37"/>
      <c r="D3" s="37" t="s">
        <v>36</v>
      </c>
    </row>
    <row r="4" spans="1:23" s="16" customFormat="1" ht="16.5" customHeight="1" x14ac:dyDescent="0.3">
      <c r="A4" s="15" t="s">
        <v>14</v>
      </c>
      <c r="B4" s="36"/>
      <c r="C4" s="36" t="s">
        <v>99</v>
      </c>
      <c r="D4" s="126" t="s">
        <v>97</v>
      </c>
      <c r="E4" s="127"/>
      <c r="F4" s="127"/>
      <c r="G4" s="127"/>
      <c r="H4" s="127"/>
      <c r="I4" s="128"/>
      <c r="J4" s="129" t="s">
        <v>15</v>
      </c>
      <c r="K4" s="130"/>
      <c r="L4" s="131">
        <v>45615</v>
      </c>
      <c r="M4" s="132"/>
      <c r="N4" s="51" t="s">
        <v>98</v>
      </c>
      <c r="O4" s="153" t="s">
        <v>106</v>
      </c>
      <c r="P4" s="154"/>
    </row>
    <row r="5" spans="1:23" s="16" customFormat="1" ht="16.5" customHeight="1" x14ac:dyDescent="0.25">
      <c r="A5" s="17" t="s">
        <v>35</v>
      </c>
      <c r="B5" s="31"/>
      <c r="C5" s="17" t="s">
        <v>16</v>
      </c>
      <c r="D5" s="129" t="s">
        <v>114</v>
      </c>
      <c r="E5" s="133"/>
      <c r="F5" s="133"/>
      <c r="G5" s="133"/>
      <c r="H5" s="133"/>
      <c r="I5" s="130"/>
      <c r="J5" s="134" t="s">
        <v>17</v>
      </c>
      <c r="K5" s="135"/>
      <c r="L5" s="136">
        <v>16</v>
      </c>
      <c r="M5" s="137"/>
      <c r="N5" s="31" t="s">
        <v>34</v>
      </c>
      <c r="O5" s="35"/>
      <c r="P5" s="17">
        <v>1</v>
      </c>
    </row>
    <row r="6" spans="1:23" ht="13.8" thickBot="1" x14ac:dyDescent="0.3">
      <c r="A6" s="52"/>
      <c r="B6" s="52"/>
      <c r="C6" s="52"/>
      <c r="D6" s="52"/>
      <c r="E6" s="16"/>
      <c r="F6" s="16"/>
      <c r="G6" s="16"/>
      <c r="H6" s="16"/>
      <c r="I6" s="16"/>
      <c r="J6" s="16"/>
      <c r="K6" s="16"/>
      <c r="L6" s="45"/>
      <c r="M6" s="45"/>
      <c r="N6" s="45"/>
      <c r="O6" s="45"/>
      <c r="P6" s="45"/>
    </row>
    <row r="7" spans="1:23" ht="13.2" x14ac:dyDescent="0.25">
      <c r="A7" s="138" t="s">
        <v>18</v>
      </c>
      <c r="B7" s="53" t="s">
        <v>79</v>
      </c>
      <c r="C7" s="53" t="s">
        <v>77</v>
      </c>
      <c r="D7" s="138" t="s">
        <v>19</v>
      </c>
      <c r="E7" s="140" t="s">
        <v>107</v>
      </c>
      <c r="F7" s="141"/>
      <c r="G7" s="142"/>
      <c r="H7" s="143"/>
      <c r="I7" s="144"/>
      <c r="J7" s="145"/>
      <c r="K7" s="146"/>
      <c r="L7" s="141"/>
      <c r="M7" s="142"/>
      <c r="N7" s="143"/>
      <c r="O7" s="144"/>
      <c r="P7" s="145"/>
      <c r="Q7" s="19"/>
    </row>
    <row r="8" spans="1:23" ht="39.6" x14ac:dyDescent="0.2">
      <c r="A8" s="139"/>
      <c r="B8" s="54" t="s">
        <v>76</v>
      </c>
      <c r="C8" s="54" t="s">
        <v>78</v>
      </c>
      <c r="D8" s="139"/>
      <c r="E8" s="55" t="s">
        <v>20</v>
      </c>
      <c r="F8" s="56" t="s">
        <v>3</v>
      </c>
      <c r="G8" s="57" t="s">
        <v>21</v>
      </c>
      <c r="H8" s="58" t="s">
        <v>20</v>
      </c>
      <c r="I8" s="59" t="s">
        <v>3</v>
      </c>
      <c r="J8" s="60" t="s">
        <v>21</v>
      </c>
      <c r="K8" s="55" t="s">
        <v>20</v>
      </c>
      <c r="L8" s="56" t="s">
        <v>3</v>
      </c>
      <c r="M8" s="57" t="s">
        <v>21</v>
      </c>
      <c r="N8" s="58" t="s">
        <v>20</v>
      </c>
      <c r="O8" s="59" t="s">
        <v>3</v>
      </c>
      <c r="P8" s="60" t="s">
        <v>21</v>
      </c>
    </row>
    <row r="9" spans="1:23" ht="13.2" x14ac:dyDescent="0.25">
      <c r="A9" s="61"/>
      <c r="B9" s="61"/>
      <c r="C9" s="61"/>
      <c r="D9" s="62"/>
      <c r="E9" s="63"/>
      <c r="F9" s="64" t="str">
        <f>IF(E9=0,"",E9*D9)</f>
        <v/>
      </c>
      <c r="G9" s="65" t="str">
        <f t="shared" ref="G9:G28" si="0">IF(E9=0,"",IF($E$31=0,"",E9/$E$32*$L$5))</f>
        <v/>
      </c>
      <c r="H9" s="66"/>
      <c r="I9" s="64" t="str">
        <f>IF(H9=0,"",H9*D9)</f>
        <v/>
      </c>
      <c r="J9" s="65" t="str">
        <f>IF(H9=0,"",IF($H$31=0,"",H9/$H$32*$L$5))</f>
        <v/>
      </c>
      <c r="K9" s="67"/>
      <c r="L9" s="68" t="str">
        <f>IF(K9=0,"",K9*D9)</f>
        <v/>
      </c>
      <c r="M9" s="65" t="str">
        <f>IF(K9=0,"",IF($K$31=0,"",K9/$K$32*$L$5))</f>
        <v/>
      </c>
      <c r="N9" s="66"/>
      <c r="O9" s="64" t="str">
        <f>IF(N9=0,"",N9*D9)</f>
        <v/>
      </c>
      <c r="P9" s="65" t="str">
        <f>IF(N9=0,"",IF($H$31=0,"",N9/$N$32*$L$5))</f>
        <v/>
      </c>
      <c r="R9" s="155"/>
      <c r="S9" s="155"/>
      <c r="T9" s="155"/>
      <c r="U9" s="155"/>
      <c r="V9" s="155"/>
      <c r="W9" s="155"/>
    </row>
    <row r="10" spans="1:23" ht="12.75" customHeight="1" x14ac:dyDescent="0.25">
      <c r="A10" s="61" t="s">
        <v>111</v>
      </c>
      <c r="B10" s="69">
        <v>45740</v>
      </c>
      <c r="C10" s="61"/>
      <c r="D10" s="62">
        <v>0.45</v>
      </c>
      <c r="E10" s="63">
        <v>90</v>
      </c>
      <c r="F10" s="64">
        <f t="shared" ref="F10:F28" si="1">IF(E10=0,"",E10*D10)</f>
        <v>40.5</v>
      </c>
      <c r="G10" s="65">
        <f t="shared" si="0"/>
        <v>4.2708449916060447</v>
      </c>
      <c r="H10" s="66"/>
      <c r="I10" s="64" t="str">
        <f t="shared" ref="I10:I28" si="2">IF(H10=0,"",H10*D10)</f>
        <v/>
      </c>
      <c r="J10" s="65" t="str">
        <f t="shared" ref="J10:J28" si="3">IF(H10=0,"",IF($H$31=0,"",H10/$H$32*$L$5))</f>
        <v/>
      </c>
      <c r="K10" s="67"/>
      <c r="L10" s="68" t="str">
        <f t="shared" ref="L10:L28" si="4">IF(K10=0,"",K10*D10)</f>
        <v/>
      </c>
      <c r="M10" s="65" t="str">
        <f t="shared" ref="M10:M28" si="5">IF(K10=0,"",IF($K$31=0,"",K10/$K$32*$L$5))</f>
        <v/>
      </c>
      <c r="N10" s="66"/>
      <c r="O10" s="64" t="str">
        <f t="shared" ref="O10:O28" si="6">IF(N10=0,"",N10*D10)</f>
        <v/>
      </c>
      <c r="P10" s="65" t="str">
        <f>IF(N10=0,"",IF($N$31=0,"",N10/$N$32*$L$5))</f>
        <v/>
      </c>
    </row>
    <row r="11" spans="1:23" ht="12.75" customHeight="1" x14ac:dyDescent="0.25">
      <c r="A11" s="177" t="s">
        <v>100</v>
      </c>
      <c r="B11" s="69">
        <v>45896</v>
      </c>
      <c r="C11" s="61"/>
      <c r="D11" s="62">
        <v>1.3</v>
      </c>
      <c r="E11" s="63">
        <v>10</v>
      </c>
      <c r="F11" s="64">
        <f t="shared" ref="F11" si="7">IF(E11=0,"",E11*D11)</f>
        <v>13</v>
      </c>
      <c r="G11" s="65">
        <f t="shared" si="0"/>
        <v>0.47453833240067161</v>
      </c>
      <c r="H11" s="66"/>
      <c r="I11" s="64" t="str">
        <f t="shared" si="2"/>
        <v/>
      </c>
      <c r="J11" s="65" t="str">
        <f t="shared" si="3"/>
        <v/>
      </c>
      <c r="K11" s="67"/>
      <c r="L11" s="68" t="str">
        <f t="shared" si="4"/>
        <v/>
      </c>
      <c r="M11" s="65" t="str">
        <f t="shared" si="5"/>
        <v/>
      </c>
      <c r="N11" s="66"/>
      <c r="O11" s="64"/>
      <c r="P11" s="65" t="str">
        <f t="shared" ref="P11:P28" si="8">IF(N11=0,"",IF($N$31=0,"",N11/$N$32*$L$5))</f>
        <v/>
      </c>
    </row>
    <row r="12" spans="1:23" ht="12.75" customHeight="1" x14ac:dyDescent="0.25">
      <c r="A12" s="61" t="s">
        <v>112</v>
      </c>
      <c r="B12" s="69">
        <v>45669</v>
      </c>
      <c r="C12" s="61"/>
      <c r="D12" s="62">
        <v>4.0999999999999996</v>
      </c>
      <c r="E12" s="63">
        <v>2</v>
      </c>
      <c r="F12" s="64">
        <f t="shared" si="1"/>
        <v>8.1999999999999993</v>
      </c>
      <c r="G12" s="65">
        <f t="shared" si="0"/>
        <v>9.4907666480134323E-2</v>
      </c>
      <c r="H12" s="66"/>
      <c r="I12" s="64" t="str">
        <f t="shared" si="2"/>
        <v/>
      </c>
      <c r="J12" s="65" t="str">
        <f t="shared" si="3"/>
        <v/>
      </c>
      <c r="K12" s="67"/>
      <c r="L12" s="68" t="str">
        <f t="shared" si="4"/>
        <v/>
      </c>
      <c r="M12" s="65" t="str">
        <f t="shared" si="5"/>
        <v/>
      </c>
      <c r="N12" s="66"/>
      <c r="O12" s="64" t="str">
        <f t="shared" si="6"/>
        <v/>
      </c>
      <c r="P12" s="65" t="str">
        <f t="shared" si="8"/>
        <v/>
      </c>
    </row>
    <row r="13" spans="1:23" ht="13.2" x14ac:dyDescent="0.25">
      <c r="A13" s="177" t="s">
        <v>101</v>
      </c>
      <c r="B13" s="69">
        <v>45620</v>
      </c>
      <c r="C13" s="61"/>
      <c r="D13" s="62">
        <v>3.2</v>
      </c>
      <c r="E13" s="63">
        <v>7.5</v>
      </c>
      <c r="F13" s="64">
        <f t="shared" ref="F13:F16" si="9">IF(E13=0,"",E13*D13)</f>
        <v>24</v>
      </c>
      <c r="G13" s="65">
        <f t="shared" si="0"/>
        <v>0.35590374930050367</v>
      </c>
      <c r="H13" s="66"/>
      <c r="I13" s="64" t="str">
        <f t="shared" si="2"/>
        <v/>
      </c>
      <c r="J13" s="65" t="str">
        <f t="shared" si="3"/>
        <v/>
      </c>
      <c r="K13" s="67"/>
      <c r="L13" s="68" t="str">
        <f t="shared" si="4"/>
        <v/>
      </c>
      <c r="M13" s="65" t="str">
        <f t="shared" si="5"/>
        <v/>
      </c>
      <c r="N13" s="66"/>
      <c r="O13" s="64" t="str">
        <f t="shared" ref="O13:O16" si="10">IF(N13=0,"",N13*D13)</f>
        <v/>
      </c>
      <c r="P13" s="65" t="str">
        <f t="shared" si="8"/>
        <v/>
      </c>
    </row>
    <row r="14" spans="1:23" s="19" customFormat="1" ht="13.5" customHeight="1" x14ac:dyDescent="0.25">
      <c r="A14" s="70" t="s">
        <v>102</v>
      </c>
      <c r="B14" s="121">
        <v>45641</v>
      </c>
      <c r="C14" s="70"/>
      <c r="D14" s="62">
        <v>1.35</v>
      </c>
      <c r="E14" s="63">
        <v>2</v>
      </c>
      <c r="F14" s="64">
        <f t="shared" si="9"/>
        <v>2.7</v>
      </c>
      <c r="G14" s="65">
        <f t="shared" si="0"/>
        <v>9.4907666480134323E-2</v>
      </c>
      <c r="H14" s="66"/>
      <c r="I14" s="64" t="str">
        <f t="shared" si="2"/>
        <v/>
      </c>
      <c r="J14" s="65" t="str">
        <f t="shared" si="3"/>
        <v/>
      </c>
      <c r="K14" s="67"/>
      <c r="L14" s="68" t="str">
        <f t="shared" si="4"/>
        <v/>
      </c>
      <c r="M14" s="65" t="str">
        <f t="shared" si="5"/>
        <v/>
      </c>
      <c r="N14" s="66"/>
      <c r="O14" s="64" t="str">
        <f t="shared" si="10"/>
        <v/>
      </c>
      <c r="P14" s="65" t="str">
        <f t="shared" si="8"/>
        <v/>
      </c>
      <c r="Q14" s="20"/>
    </row>
    <row r="15" spans="1:23" ht="13.2" x14ac:dyDescent="0.25">
      <c r="A15" s="61" t="s">
        <v>103</v>
      </c>
      <c r="B15" s="61" t="s">
        <v>96</v>
      </c>
      <c r="C15" s="61"/>
      <c r="D15" s="62">
        <v>0.43</v>
      </c>
      <c r="E15" s="63">
        <v>2.2000000000000002</v>
      </c>
      <c r="F15" s="64">
        <f t="shared" si="9"/>
        <v>0.94600000000000006</v>
      </c>
      <c r="G15" s="65">
        <f t="shared" si="0"/>
        <v>0.10439843312814776</v>
      </c>
      <c r="H15" s="66"/>
      <c r="I15" s="64" t="str">
        <f t="shared" si="2"/>
        <v/>
      </c>
      <c r="J15" s="65" t="str">
        <f>IF(H15=0,"",IF($H$31=0,"",H15/$H$32*$L$5))</f>
        <v/>
      </c>
      <c r="K15" s="67"/>
      <c r="L15" s="68" t="str">
        <f t="shared" si="4"/>
        <v/>
      </c>
      <c r="M15" s="65" t="str">
        <f t="shared" si="5"/>
        <v/>
      </c>
      <c r="N15" s="66"/>
      <c r="O15" s="64" t="str">
        <f t="shared" si="10"/>
        <v/>
      </c>
      <c r="P15" s="65" t="str">
        <f t="shared" si="8"/>
        <v/>
      </c>
    </row>
    <row r="16" spans="1:23" ht="13.2" x14ac:dyDescent="0.25">
      <c r="A16" s="61" t="s">
        <v>113</v>
      </c>
      <c r="B16" s="61" t="s">
        <v>96</v>
      </c>
      <c r="C16" s="61"/>
      <c r="D16" s="62">
        <v>0</v>
      </c>
      <c r="E16" s="63">
        <v>65</v>
      </c>
      <c r="F16" s="64">
        <f t="shared" si="9"/>
        <v>0</v>
      </c>
      <c r="G16" s="65">
        <f t="shared" si="0"/>
        <v>3.0844991606043655</v>
      </c>
      <c r="H16" s="66"/>
      <c r="I16" s="64" t="str">
        <f t="shared" si="2"/>
        <v/>
      </c>
      <c r="J16" s="65" t="str">
        <f>IF(H16=0,"",IF($H$31=0,"",H16/$H$32*$L$5))</f>
        <v/>
      </c>
      <c r="K16" s="67"/>
      <c r="L16" s="68" t="str">
        <f t="shared" si="4"/>
        <v/>
      </c>
      <c r="M16" s="65" t="str">
        <f t="shared" si="5"/>
        <v/>
      </c>
      <c r="N16" s="66"/>
      <c r="O16" s="64" t="str">
        <f t="shared" si="10"/>
        <v/>
      </c>
      <c r="P16" s="65" t="str">
        <f t="shared" si="8"/>
        <v/>
      </c>
    </row>
    <row r="17" spans="1:17" ht="12.75" customHeight="1" x14ac:dyDescent="0.25">
      <c r="A17" s="61"/>
      <c r="B17" s="61"/>
      <c r="C17" s="61"/>
      <c r="D17" s="62"/>
      <c r="E17" s="63"/>
      <c r="F17" s="64" t="str">
        <f t="shared" ref="F17:F19" si="11">IF(E17=0,"",E17*D17)</f>
        <v/>
      </c>
      <c r="G17" s="65" t="str">
        <f t="shared" si="0"/>
        <v/>
      </c>
      <c r="H17" s="66"/>
      <c r="I17" s="64" t="str">
        <f t="shared" si="2"/>
        <v/>
      </c>
      <c r="J17" s="65" t="str">
        <f>IF(H17=0,"",IF($H$31=0,"",H17/$H$32*$L$5))</f>
        <v/>
      </c>
      <c r="K17" s="67"/>
      <c r="L17" s="68" t="str">
        <f t="shared" si="4"/>
        <v/>
      </c>
      <c r="M17" s="65" t="str">
        <f t="shared" si="5"/>
        <v/>
      </c>
      <c r="N17" s="66"/>
      <c r="O17" s="64" t="str">
        <f t="shared" ref="O17:O19" si="12">IF(N17=0,"",N17*D17)</f>
        <v/>
      </c>
      <c r="P17" s="65" t="str">
        <f t="shared" si="8"/>
        <v/>
      </c>
    </row>
    <row r="18" spans="1:17" ht="13.2" x14ac:dyDescent="0.25">
      <c r="A18" s="61"/>
      <c r="B18" s="69"/>
      <c r="C18" s="61"/>
      <c r="D18" s="62"/>
      <c r="E18" s="63"/>
      <c r="F18" s="64" t="str">
        <f t="shared" si="11"/>
        <v/>
      </c>
      <c r="G18" s="65" t="str">
        <f t="shared" si="0"/>
        <v/>
      </c>
      <c r="H18" s="66"/>
      <c r="I18" s="64" t="str">
        <f t="shared" si="2"/>
        <v/>
      </c>
      <c r="J18" s="65" t="str">
        <f>IF(H18=0,"",IF($H$31=0,"",H18/$H$32*$L$5))</f>
        <v/>
      </c>
      <c r="K18" s="67"/>
      <c r="L18" s="68" t="str">
        <f t="shared" si="4"/>
        <v/>
      </c>
      <c r="M18" s="65" t="str">
        <f t="shared" si="5"/>
        <v/>
      </c>
      <c r="N18" s="66"/>
      <c r="O18" s="64" t="str">
        <f t="shared" si="12"/>
        <v/>
      </c>
      <c r="P18" s="65" t="str">
        <f t="shared" si="8"/>
        <v/>
      </c>
    </row>
    <row r="19" spans="1:17" ht="13.2" x14ac:dyDescent="0.25">
      <c r="A19" s="61"/>
      <c r="B19" s="69"/>
      <c r="C19" s="61"/>
      <c r="D19" s="62"/>
      <c r="E19" s="63"/>
      <c r="F19" s="64" t="str">
        <f t="shared" si="11"/>
        <v/>
      </c>
      <c r="G19" s="65" t="str">
        <f t="shared" si="0"/>
        <v/>
      </c>
      <c r="H19" s="66"/>
      <c r="I19" s="64" t="str">
        <f t="shared" si="2"/>
        <v/>
      </c>
      <c r="J19" s="65" t="str">
        <f>IF(H19=0,"",IF($H$31=0,"",H19/$H$32*$L$5))</f>
        <v/>
      </c>
      <c r="K19" s="67"/>
      <c r="L19" s="68" t="str">
        <f t="shared" si="4"/>
        <v/>
      </c>
      <c r="M19" s="65" t="str">
        <f t="shared" si="5"/>
        <v/>
      </c>
      <c r="N19" s="66"/>
      <c r="O19" s="64" t="str">
        <f t="shared" si="12"/>
        <v/>
      </c>
      <c r="P19" s="65" t="str">
        <f t="shared" si="8"/>
        <v/>
      </c>
    </row>
    <row r="20" spans="1:17" ht="13.2" x14ac:dyDescent="0.25">
      <c r="A20" s="61"/>
      <c r="B20" s="61"/>
      <c r="C20" s="61"/>
      <c r="D20" s="62"/>
      <c r="E20" s="63"/>
      <c r="F20" s="64" t="str">
        <f t="shared" si="1"/>
        <v/>
      </c>
      <c r="G20" s="65" t="str">
        <f t="shared" si="0"/>
        <v/>
      </c>
      <c r="H20" s="66"/>
      <c r="I20" s="64" t="str">
        <f t="shared" si="2"/>
        <v/>
      </c>
      <c r="J20" s="65" t="str">
        <f t="shared" si="3"/>
        <v/>
      </c>
      <c r="K20" s="67"/>
      <c r="L20" s="68" t="str">
        <f t="shared" si="4"/>
        <v/>
      </c>
      <c r="M20" s="65" t="str">
        <f t="shared" si="5"/>
        <v/>
      </c>
      <c r="N20" s="66"/>
      <c r="O20" s="64" t="str">
        <f t="shared" si="6"/>
        <v/>
      </c>
      <c r="P20" s="65" t="str">
        <f t="shared" si="8"/>
        <v/>
      </c>
    </row>
    <row r="21" spans="1:17" ht="13.2" x14ac:dyDescent="0.25">
      <c r="A21" s="61"/>
      <c r="B21" s="69"/>
      <c r="C21" s="61"/>
      <c r="D21" s="62"/>
      <c r="E21" s="63"/>
      <c r="F21" s="64" t="str">
        <f t="shared" si="1"/>
        <v/>
      </c>
      <c r="G21" s="65" t="str">
        <f t="shared" si="0"/>
        <v/>
      </c>
      <c r="H21" s="66"/>
      <c r="I21" s="64" t="str">
        <f t="shared" si="2"/>
        <v/>
      </c>
      <c r="J21" s="65" t="str">
        <f t="shared" si="3"/>
        <v/>
      </c>
      <c r="K21" s="67"/>
      <c r="L21" s="68" t="str">
        <f t="shared" si="4"/>
        <v/>
      </c>
      <c r="M21" s="65" t="str">
        <f t="shared" si="5"/>
        <v/>
      </c>
      <c r="N21" s="66"/>
      <c r="O21" s="64" t="str">
        <f t="shared" si="6"/>
        <v/>
      </c>
      <c r="P21" s="65" t="str">
        <f t="shared" si="8"/>
        <v/>
      </c>
    </row>
    <row r="22" spans="1:17" ht="13.2" x14ac:dyDescent="0.25">
      <c r="A22" s="61"/>
      <c r="B22" s="61"/>
      <c r="C22" s="61"/>
      <c r="D22" s="62"/>
      <c r="E22" s="63"/>
      <c r="F22" s="64" t="str">
        <f t="shared" si="1"/>
        <v/>
      </c>
      <c r="G22" s="65" t="str">
        <f t="shared" si="0"/>
        <v/>
      </c>
      <c r="H22" s="66"/>
      <c r="I22" s="64" t="str">
        <f t="shared" si="2"/>
        <v/>
      </c>
      <c r="J22" s="65" t="str">
        <f t="shared" si="3"/>
        <v/>
      </c>
      <c r="K22" s="67"/>
      <c r="L22" s="68" t="str">
        <f t="shared" si="4"/>
        <v/>
      </c>
      <c r="M22" s="65" t="str">
        <f t="shared" si="5"/>
        <v/>
      </c>
      <c r="N22" s="66"/>
      <c r="O22" s="64" t="str">
        <f t="shared" si="6"/>
        <v/>
      </c>
      <c r="P22" s="65" t="str">
        <f t="shared" si="8"/>
        <v/>
      </c>
      <c r="Q22" s="21"/>
    </row>
    <row r="23" spans="1:17" ht="13.2" x14ac:dyDescent="0.25">
      <c r="A23" s="61"/>
      <c r="B23" s="61"/>
      <c r="C23" s="61"/>
      <c r="D23" s="62"/>
      <c r="E23" s="63"/>
      <c r="F23" s="64" t="str">
        <f t="shared" si="1"/>
        <v/>
      </c>
      <c r="G23" s="65" t="str">
        <f t="shared" si="0"/>
        <v/>
      </c>
      <c r="H23" s="66"/>
      <c r="I23" s="64" t="str">
        <f t="shared" si="2"/>
        <v/>
      </c>
      <c r="J23" s="65" t="str">
        <f t="shared" si="3"/>
        <v/>
      </c>
      <c r="K23" s="67"/>
      <c r="L23" s="68" t="str">
        <f t="shared" si="4"/>
        <v/>
      </c>
      <c r="M23" s="65" t="str">
        <f t="shared" si="5"/>
        <v/>
      </c>
      <c r="N23" s="66"/>
      <c r="O23" s="64" t="str">
        <f t="shared" si="6"/>
        <v/>
      </c>
      <c r="P23" s="65" t="str">
        <f t="shared" si="8"/>
        <v/>
      </c>
    </row>
    <row r="24" spans="1:17" ht="13.2" x14ac:dyDescent="0.25">
      <c r="A24" s="61"/>
      <c r="B24" s="69"/>
      <c r="C24" s="61"/>
      <c r="D24" s="62"/>
      <c r="E24" s="63"/>
      <c r="F24" s="64" t="str">
        <f t="shared" si="1"/>
        <v/>
      </c>
      <c r="G24" s="65" t="str">
        <f t="shared" si="0"/>
        <v/>
      </c>
      <c r="H24" s="66"/>
      <c r="I24" s="64" t="str">
        <f t="shared" si="2"/>
        <v/>
      </c>
      <c r="J24" s="65" t="str">
        <f t="shared" si="3"/>
        <v/>
      </c>
      <c r="K24" s="67"/>
      <c r="L24" s="68" t="str">
        <f t="shared" si="4"/>
        <v/>
      </c>
      <c r="M24" s="65" t="str">
        <f t="shared" si="5"/>
        <v/>
      </c>
      <c r="N24" s="66"/>
      <c r="O24" s="64" t="str">
        <f t="shared" si="6"/>
        <v/>
      </c>
      <c r="P24" s="65" t="str">
        <f t="shared" si="8"/>
        <v/>
      </c>
      <c r="Q24" s="22"/>
    </row>
    <row r="25" spans="1:17" ht="13.2" x14ac:dyDescent="0.25">
      <c r="A25" s="70"/>
      <c r="B25" s="70"/>
      <c r="C25" s="70"/>
      <c r="D25" s="71"/>
      <c r="E25" s="72"/>
      <c r="F25" s="64" t="str">
        <f t="shared" ref="F25" si="13">IF(E25=0,"",E25*D25)</f>
        <v/>
      </c>
      <c r="G25" s="65" t="str">
        <f t="shared" si="0"/>
        <v/>
      </c>
      <c r="H25" s="73"/>
      <c r="I25" s="64" t="str">
        <f t="shared" si="2"/>
        <v/>
      </c>
      <c r="J25" s="65" t="str">
        <f t="shared" si="3"/>
        <v/>
      </c>
      <c r="K25" s="74"/>
      <c r="L25" s="68" t="str">
        <f t="shared" si="4"/>
        <v/>
      </c>
      <c r="M25" s="65" t="str">
        <f t="shared" si="5"/>
        <v/>
      </c>
      <c r="N25" s="73"/>
      <c r="O25" s="64" t="str">
        <f t="shared" ref="O25" si="14">IF(N25=0,"",N25*D25)</f>
        <v/>
      </c>
      <c r="P25" s="65" t="str">
        <f t="shared" si="8"/>
        <v/>
      </c>
      <c r="Q25" s="22"/>
    </row>
    <row r="26" spans="1:17" ht="13.2" x14ac:dyDescent="0.25">
      <c r="A26" s="61"/>
      <c r="B26" s="70"/>
      <c r="C26" s="70"/>
      <c r="D26" s="71"/>
      <c r="E26" s="72"/>
      <c r="F26" s="64" t="str">
        <f t="shared" si="1"/>
        <v/>
      </c>
      <c r="G26" s="65" t="str">
        <f t="shared" si="0"/>
        <v/>
      </c>
      <c r="H26" s="73"/>
      <c r="I26" s="64" t="str">
        <f t="shared" si="2"/>
        <v/>
      </c>
      <c r="J26" s="65" t="str">
        <f t="shared" si="3"/>
        <v/>
      </c>
      <c r="K26" s="74"/>
      <c r="L26" s="68" t="str">
        <f t="shared" si="4"/>
        <v/>
      </c>
      <c r="M26" s="65" t="str">
        <f t="shared" si="5"/>
        <v/>
      </c>
      <c r="N26" s="66"/>
      <c r="O26" s="64" t="str">
        <f t="shared" si="6"/>
        <v/>
      </c>
      <c r="P26" s="65" t="str">
        <f t="shared" si="8"/>
        <v/>
      </c>
      <c r="Q26" s="22"/>
    </row>
    <row r="27" spans="1:17" ht="13.2" x14ac:dyDescent="0.25">
      <c r="A27" s="70"/>
      <c r="B27" s="70"/>
      <c r="C27" s="70"/>
      <c r="D27" s="71"/>
      <c r="E27" s="72"/>
      <c r="F27" s="64" t="str">
        <f t="shared" si="1"/>
        <v/>
      </c>
      <c r="G27" s="65" t="str">
        <f t="shared" si="0"/>
        <v/>
      </c>
      <c r="H27" s="73"/>
      <c r="I27" s="64" t="str">
        <f t="shared" si="2"/>
        <v/>
      </c>
      <c r="J27" s="65" t="str">
        <f t="shared" si="3"/>
        <v/>
      </c>
      <c r="K27" s="74"/>
      <c r="L27" s="68" t="str">
        <f t="shared" si="4"/>
        <v/>
      </c>
      <c r="M27" s="65" t="str">
        <f t="shared" si="5"/>
        <v/>
      </c>
      <c r="N27" s="73"/>
      <c r="O27" s="64" t="str">
        <f t="shared" si="6"/>
        <v/>
      </c>
      <c r="P27" s="65" t="str">
        <f t="shared" si="8"/>
        <v/>
      </c>
      <c r="Q27" s="22"/>
    </row>
    <row r="28" spans="1:17" ht="13.2" x14ac:dyDescent="0.25">
      <c r="A28" s="70"/>
      <c r="B28" s="70"/>
      <c r="C28" s="70"/>
      <c r="D28" s="71"/>
      <c r="E28" s="72"/>
      <c r="F28" s="64" t="str">
        <f t="shared" si="1"/>
        <v/>
      </c>
      <c r="G28" s="65" t="str">
        <f t="shared" si="0"/>
        <v/>
      </c>
      <c r="H28" s="73"/>
      <c r="I28" s="64" t="str">
        <f t="shared" si="2"/>
        <v/>
      </c>
      <c r="J28" s="65" t="str">
        <f t="shared" si="3"/>
        <v/>
      </c>
      <c r="K28" s="74"/>
      <c r="L28" s="68" t="str">
        <f t="shared" si="4"/>
        <v/>
      </c>
      <c r="M28" s="65" t="str">
        <f t="shared" si="5"/>
        <v/>
      </c>
      <c r="N28" s="73"/>
      <c r="O28" s="64" t="str">
        <f t="shared" si="6"/>
        <v/>
      </c>
      <c r="P28" s="65" t="str">
        <f t="shared" si="8"/>
        <v/>
      </c>
    </row>
    <row r="29" spans="1:17" ht="13.8" thickBot="1" x14ac:dyDescent="0.3">
      <c r="A29" s="75" t="s">
        <v>22</v>
      </c>
      <c r="B29" s="75"/>
      <c r="C29" s="75"/>
      <c r="D29" s="76"/>
      <c r="E29" s="77">
        <f t="shared" ref="E29:P29" si="15">SUM(E9:E28)</f>
        <v>178.7</v>
      </c>
      <c r="F29" s="78">
        <f t="shared" si="15"/>
        <v>89.346000000000004</v>
      </c>
      <c r="G29" s="79">
        <f t="shared" si="15"/>
        <v>8.48</v>
      </c>
      <c r="H29" s="77">
        <f t="shared" si="15"/>
        <v>0</v>
      </c>
      <c r="I29" s="78">
        <f t="shared" si="15"/>
        <v>0</v>
      </c>
      <c r="J29" s="79">
        <f t="shared" si="15"/>
        <v>0</v>
      </c>
      <c r="K29" s="80">
        <f t="shared" si="15"/>
        <v>0</v>
      </c>
      <c r="L29" s="78">
        <f t="shared" si="15"/>
        <v>0</v>
      </c>
      <c r="M29" s="79">
        <f t="shared" si="15"/>
        <v>0</v>
      </c>
      <c r="N29" s="77">
        <f t="shared" si="15"/>
        <v>0</v>
      </c>
      <c r="O29" s="78">
        <f t="shared" si="15"/>
        <v>0</v>
      </c>
      <c r="P29" s="79">
        <f t="shared" si="15"/>
        <v>0</v>
      </c>
    </row>
    <row r="30" spans="1:17" ht="13.2" x14ac:dyDescent="0.25">
      <c r="A30" s="81" t="s">
        <v>23</v>
      </c>
      <c r="B30" s="81"/>
      <c r="C30" s="81"/>
      <c r="D30" s="81"/>
      <c r="E30" s="150">
        <f>IF(E29=0,"0",F29/E29)</f>
        <v>0.49997761611639624</v>
      </c>
      <c r="F30" s="151"/>
      <c r="G30" s="152"/>
      <c r="H30" s="150" t="str">
        <f>IF(H29=0,"0",I29/H29)</f>
        <v>0</v>
      </c>
      <c r="I30" s="151"/>
      <c r="J30" s="152"/>
      <c r="K30" s="150" t="str">
        <f>IF(K29=0,"0",L29/K29)</f>
        <v>0</v>
      </c>
      <c r="L30" s="151"/>
      <c r="M30" s="152"/>
      <c r="N30" s="150" t="str">
        <f>IF(N29=0,"0",O29/N29)</f>
        <v>0</v>
      </c>
      <c r="O30" s="151"/>
      <c r="P30" s="152"/>
    </row>
    <row r="31" spans="1:17" ht="13.2" x14ac:dyDescent="0.25">
      <c r="A31" s="82" t="s">
        <v>24</v>
      </c>
      <c r="B31" s="82"/>
      <c r="C31" s="82"/>
      <c r="D31" s="82"/>
      <c r="E31" s="167">
        <v>530</v>
      </c>
      <c r="F31" s="168"/>
      <c r="G31" s="169"/>
      <c r="H31" s="170"/>
      <c r="I31" s="171"/>
      <c r="J31" s="172"/>
      <c r="K31" s="167"/>
      <c r="L31" s="168"/>
      <c r="M31" s="169"/>
      <c r="N31" s="170"/>
      <c r="O31" s="171"/>
      <c r="P31" s="172"/>
    </row>
    <row r="32" spans="1:17" ht="13.8" thickBot="1" x14ac:dyDescent="0.3">
      <c r="A32" s="83" t="s">
        <v>25</v>
      </c>
      <c r="B32" s="83"/>
      <c r="C32" s="83"/>
      <c r="D32" s="83"/>
      <c r="E32" s="147">
        <f>IF(E29=0,"",E29/E31*1000)</f>
        <v>337.16981132075466</v>
      </c>
      <c r="F32" s="148"/>
      <c r="G32" s="149"/>
      <c r="H32" s="147" t="str">
        <f>IF(H29=0,"",H29/H31*1000)</f>
        <v/>
      </c>
      <c r="I32" s="148"/>
      <c r="J32" s="149"/>
      <c r="K32" s="147" t="str">
        <f>IF(K29=0,"",K29/K31*1000)</f>
        <v/>
      </c>
      <c r="L32" s="148"/>
      <c r="M32" s="149"/>
      <c r="N32" s="147" t="str">
        <f>IF(N29=0,"",N29/N31*1000)</f>
        <v/>
      </c>
      <c r="O32" s="148"/>
      <c r="P32" s="149"/>
    </row>
    <row r="33" spans="1:17" ht="13.2" x14ac:dyDescent="0.25">
      <c r="A33" s="45"/>
      <c r="B33" s="45"/>
      <c r="C33" s="45"/>
      <c r="D33" s="45"/>
      <c r="E33" s="84"/>
      <c r="F33" s="84"/>
      <c r="G33" s="84"/>
      <c r="H33" s="45"/>
      <c r="I33" s="45"/>
      <c r="J33" s="45"/>
      <c r="K33" s="45"/>
      <c r="L33" s="45"/>
      <c r="M33" s="45"/>
      <c r="N33" s="45"/>
      <c r="O33" s="45"/>
      <c r="P33" s="45"/>
    </row>
    <row r="34" spans="1:17" ht="14.4" x14ac:dyDescent="0.3">
      <c r="A34" s="23" t="s">
        <v>26</v>
      </c>
      <c r="B34" s="23"/>
      <c r="C34" s="23"/>
      <c r="D34" s="24">
        <f>IF(E31&lt;&gt;"",(SUM(E31:AB31)),"")</f>
        <v>530</v>
      </c>
      <c r="E34" s="25"/>
      <c r="F34" s="85"/>
      <c r="G34" s="27" t="s">
        <v>27</v>
      </c>
      <c r="H34" s="28"/>
      <c r="I34" s="165" t="s">
        <v>104</v>
      </c>
      <c r="J34" s="165"/>
      <c r="K34" s="165"/>
      <c r="L34" s="27" t="s">
        <v>28</v>
      </c>
      <c r="M34" s="28"/>
      <c r="N34" s="165" t="s">
        <v>115</v>
      </c>
      <c r="O34" s="165"/>
      <c r="P34" s="165"/>
      <c r="Q34" s="26"/>
    </row>
    <row r="35" spans="1:17" ht="14.4" x14ac:dyDescent="0.3">
      <c r="A35" s="29" t="s">
        <v>29</v>
      </c>
      <c r="B35" s="29"/>
      <c r="C35" s="29"/>
      <c r="D35" s="30">
        <f>IF(E29=0,"",E29/E31*1000)</f>
        <v>337.16981132075466</v>
      </c>
      <c r="E35" s="18"/>
      <c r="F35" s="85"/>
      <c r="G35" s="27" t="s">
        <v>8</v>
      </c>
      <c r="H35" s="31"/>
      <c r="I35" s="166" t="s">
        <v>105</v>
      </c>
      <c r="J35" s="166"/>
      <c r="K35" s="166"/>
      <c r="L35" s="27" t="s">
        <v>11</v>
      </c>
      <c r="M35" s="31"/>
      <c r="N35" s="166" t="s">
        <v>108</v>
      </c>
      <c r="O35" s="166"/>
      <c r="P35" s="166"/>
      <c r="Q35" s="26"/>
    </row>
    <row r="36" spans="1:17" ht="14.4" x14ac:dyDescent="0.3">
      <c r="A36" s="32" t="s">
        <v>30</v>
      </c>
      <c r="B36" s="32"/>
      <c r="C36" s="32"/>
      <c r="D36" s="33">
        <f>IF(E29=0,"",(E30*E31+H30*H31+K30*K31+N30*N31)/1000)</f>
        <v>0.26498813654168996</v>
      </c>
      <c r="E36" s="34"/>
      <c r="F36" s="85"/>
      <c r="G36" s="27" t="s">
        <v>31</v>
      </c>
      <c r="H36" s="31"/>
      <c r="I36" s="166" t="s">
        <v>110</v>
      </c>
      <c r="J36" s="166"/>
      <c r="K36" s="166"/>
      <c r="L36" s="27" t="s">
        <v>32</v>
      </c>
      <c r="M36" s="31"/>
      <c r="N36" s="166" t="s">
        <v>109</v>
      </c>
      <c r="O36" s="166"/>
      <c r="P36" s="166"/>
      <c r="Q36" s="26"/>
    </row>
    <row r="37" spans="1:17" ht="12.75" customHeight="1" x14ac:dyDescent="0.25">
      <c r="A37" s="86" t="s">
        <v>80</v>
      </c>
      <c r="B37" s="86"/>
      <c r="C37" s="86"/>
      <c r="D37" s="86"/>
      <c r="E37" s="86"/>
      <c r="F37" s="86"/>
      <c r="G37" s="86"/>
      <c r="H37" s="86"/>
      <c r="I37" s="86"/>
      <c r="J37" s="86"/>
      <c r="K37" s="86"/>
      <c r="L37" s="45"/>
      <c r="M37" s="45"/>
      <c r="N37" s="45"/>
      <c r="O37" s="45"/>
      <c r="P37" s="45"/>
    </row>
    <row r="38" spans="1:17" ht="13.2" x14ac:dyDescent="0.25">
      <c r="A38" s="16" t="s">
        <v>33</v>
      </c>
      <c r="B38" s="16"/>
      <c r="C38" s="16"/>
      <c r="D38" s="16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</row>
    <row r="39" spans="1:17" x14ac:dyDescent="0.2">
      <c r="A39" s="156" t="s">
        <v>116</v>
      </c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L39" s="157"/>
      <c r="M39" s="157"/>
      <c r="N39" s="157"/>
      <c r="O39" s="157"/>
      <c r="P39" s="158"/>
    </row>
    <row r="40" spans="1:17" x14ac:dyDescent="0.2">
      <c r="A40" s="159"/>
      <c r="B40" s="160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1"/>
    </row>
    <row r="41" spans="1:17" ht="13.5" customHeight="1" x14ac:dyDescent="0.2">
      <c r="A41" s="159"/>
      <c r="B41" s="160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1"/>
    </row>
    <row r="42" spans="1:17" x14ac:dyDescent="0.2">
      <c r="A42" s="159"/>
      <c r="B42" s="160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1"/>
    </row>
    <row r="43" spans="1:17" s="26" customFormat="1" ht="14.4" x14ac:dyDescent="0.3">
      <c r="A43" s="159"/>
      <c r="B43" s="160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1"/>
      <c r="Q43" s="20"/>
    </row>
    <row r="44" spans="1:17" s="26" customFormat="1" ht="14.4" x14ac:dyDescent="0.3">
      <c r="A44" s="162"/>
      <c r="B44" s="163"/>
      <c r="C44" s="163"/>
      <c r="D44" s="163"/>
      <c r="E44" s="163"/>
      <c r="F44" s="163"/>
      <c r="G44" s="163"/>
      <c r="H44" s="163"/>
      <c r="I44" s="163"/>
      <c r="J44" s="163"/>
      <c r="K44" s="163"/>
      <c r="L44" s="163"/>
      <c r="M44" s="163"/>
      <c r="N44" s="163"/>
      <c r="O44" s="163"/>
      <c r="P44" s="164"/>
      <c r="Q44" s="20"/>
    </row>
    <row r="45" spans="1:17" s="26" customFormat="1" ht="14.4" x14ac:dyDescent="0.3">
      <c r="A45" s="45"/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20"/>
    </row>
    <row r="46" spans="1:17" ht="13.8" thickBot="1" x14ac:dyDescent="0.3">
      <c r="A46" s="38" t="s">
        <v>68</v>
      </c>
      <c r="B46" s="39" t="s">
        <v>69</v>
      </c>
      <c r="C46" s="43" t="s">
        <v>72</v>
      </c>
      <c r="D46" s="124" t="s">
        <v>70</v>
      </c>
      <c r="E46" s="125"/>
      <c r="F46" s="125"/>
      <c r="G46" s="125"/>
      <c r="H46" s="87"/>
      <c r="I46" s="87"/>
      <c r="J46" s="87"/>
      <c r="K46" s="87"/>
      <c r="L46" s="87"/>
      <c r="M46" s="87"/>
      <c r="N46" s="40" t="s">
        <v>64</v>
      </c>
      <c r="O46" s="41"/>
      <c r="P46" s="42"/>
    </row>
    <row r="47" spans="1:17" ht="13.2" x14ac:dyDescent="0.25">
      <c r="A47" s="46"/>
      <c r="B47" s="88" t="s">
        <v>51</v>
      </c>
      <c r="C47" s="50" t="s">
        <v>63</v>
      </c>
      <c r="D47" s="47"/>
      <c r="E47" s="48"/>
      <c r="F47" s="48"/>
      <c r="G47" s="48"/>
      <c r="H47" s="89"/>
      <c r="I47" s="89"/>
      <c r="J47" s="89"/>
      <c r="K47" s="89"/>
      <c r="L47" s="89"/>
      <c r="M47" s="89"/>
      <c r="N47" s="47"/>
      <c r="O47" s="48"/>
      <c r="P47" s="49"/>
    </row>
    <row r="48" spans="1:17" ht="13.2" x14ac:dyDescent="0.25">
      <c r="A48" s="90" t="s">
        <v>93</v>
      </c>
      <c r="B48" s="91" t="s">
        <v>37</v>
      </c>
      <c r="C48" s="92" t="s">
        <v>63</v>
      </c>
      <c r="D48" s="93"/>
      <c r="E48" s="94"/>
      <c r="F48" s="94"/>
      <c r="G48" s="94"/>
      <c r="H48" s="94"/>
      <c r="I48" s="94"/>
      <c r="J48" s="94"/>
      <c r="K48" s="94"/>
      <c r="L48" s="94"/>
      <c r="M48" s="94"/>
      <c r="N48" s="93"/>
      <c r="O48" s="94"/>
      <c r="P48" s="95"/>
    </row>
    <row r="49" spans="1:16" ht="13.2" x14ac:dyDescent="0.25">
      <c r="A49" s="96" t="s">
        <v>94</v>
      </c>
      <c r="B49" s="88" t="s">
        <v>39</v>
      </c>
      <c r="C49" s="97" t="s">
        <v>63</v>
      </c>
      <c r="D49" s="93"/>
      <c r="E49" s="94"/>
      <c r="F49" s="94"/>
      <c r="G49" s="94"/>
      <c r="H49" s="94"/>
      <c r="I49" s="94"/>
      <c r="J49" s="94"/>
      <c r="K49" s="94"/>
      <c r="L49" s="94"/>
      <c r="M49" s="94"/>
      <c r="N49" s="93"/>
      <c r="O49" s="94"/>
      <c r="P49" s="95"/>
    </row>
    <row r="50" spans="1:16" ht="13.2" x14ac:dyDescent="0.25">
      <c r="A50" s="90"/>
      <c r="B50" s="88" t="s">
        <v>38</v>
      </c>
      <c r="C50" s="97" t="s">
        <v>63</v>
      </c>
      <c r="D50" s="93"/>
      <c r="E50" s="94"/>
      <c r="F50" s="94"/>
      <c r="G50" s="94"/>
      <c r="H50" s="94"/>
      <c r="I50" s="94"/>
      <c r="J50" s="94"/>
      <c r="K50" s="94"/>
      <c r="L50" s="94"/>
      <c r="M50" s="94"/>
      <c r="N50" s="93"/>
      <c r="O50" s="94"/>
      <c r="P50" s="95"/>
    </row>
    <row r="51" spans="1:16" ht="13.2" x14ac:dyDescent="0.25">
      <c r="A51" s="98"/>
      <c r="B51" s="88" t="s">
        <v>40</v>
      </c>
      <c r="C51" s="97" t="s">
        <v>63</v>
      </c>
      <c r="D51" s="93"/>
      <c r="E51" s="94"/>
      <c r="F51" s="94"/>
      <c r="G51" s="94"/>
      <c r="H51" s="94"/>
      <c r="I51" s="94"/>
      <c r="J51" s="94"/>
      <c r="K51" s="94"/>
      <c r="L51" s="94"/>
      <c r="M51" s="94"/>
      <c r="N51" s="93"/>
      <c r="O51" s="94"/>
      <c r="P51" s="95"/>
    </row>
    <row r="52" spans="1:16" ht="13.2" x14ac:dyDescent="0.25">
      <c r="A52" s="99" t="s">
        <v>95</v>
      </c>
      <c r="B52" s="88" t="s">
        <v>38</v>
      </c>
      <c r="C52" s="97" t="s">
        <v>63</v>
      </c>
      <c r="D52" s="100"/>
      <c r="E52" s="45"/>
      <c r="F52" s="45"/>
      <c r="G52" s="45"/>
      <c r="H52" s="45"/>
      <c r="I52" s="45"/>
      <c r="J52" s="45"/>
      <c r="K52" s="45"/>
      <c r="L52" s="45"/>
      <c r="M52" s="45"/>
      <c r="N52" s="100"/>
      <c r="O52" s="45"/>
      <c r="P52" s="101"/>
    </row>
    <row r="53" spans="1:16" ht="13.2" x14ac:dyDescent="0.25">
      <c r="A53" s="102"/>
      <c r="B53" s="88" t="s">
        <v>41</v>
      </c>
      <c r="C53" s="97" t="s">
        <v>63</v>
      </c>
      <c r="D53" s="93"/>
      <c r="E53" s="94"/>
      <c r="F53" s="94"/>
      <c r="G53" s="94"/>
      <c r="H53" s="94"/>
      <c r="I53" s="94"/>
      <c r="J53" s="94"/>
      <c r="K53" s="94"/>
      <c r="L53" s="94"/>
      <c r="M53" s="94"/>
      <c r="N53" s="93"/>
      <c r="O53" s="94"/>
      <c r="P53" s="95"/>
    </row>
    <row r="54" spans="1:16" ht="13.2" x14ac:dyDescent="0.25">
      <c r="A54" s="103"/>
      <c r="B54" s="88" t="s">
        <v>42</v>
      </c>
      <c r="C54" s="97" t="s">
        <v>63</v>
      </c>
      <c r="D54" s="100"/>
      <c r="E54" s="45"/>
      <c r="F54" s="45"/>
      <c r="G54" s="45"/>
      <c r="H54" s="45"/>
      <c r="I54" s="45"/>
      <c r="J54" s="45"/>
      <c r="K54" s="45"/>
      <c r="L54" s="45"/>
      <c r="M54" s="45"/>
      <c r="N54" s="100"/>
      <c r="O54" s="45"/>
      <c r="P54" s="101"/>
    </row>
    <row r="55" spans="1:16" ht="13.2" x14ac:dyDescent="0.25">
      <c r="A55" s="104" t="s">
        <v>43</v>
      </c>
      <c r="B55" s="88" t="s">
        <v>44</v>
      </c>
      <c r="C55" s="97" t="s">
        <v>63</v>
      </c>
      <c r="D55" s="93"/>
      <c r="E55" s="94"/>
      <c r="F55" s="94"/>
      <c r="G55" s="94"/>
      <c r="H55" s="94"/>
      <c r="I55" s="94"/>
      <c r="J55" s="94"/>
      <c r="K55" s="94"/>
      <c r="L55" s="94"/>
      <c r="M55" s="94"/>
      <c r="N55" s="93"/>
      <c r="O55" s="94"/>
      <c r="P55" s="95"/>
    </row>
    <row r="56" spans="1:16" ht="13.2" x14ac:dyDescent="0.25">
      <c r="A56" s="105"/>
      <c r="B56" s="88" t="s">
        <v>45</v>
      </c>
      <c r="C56" s="97" t="s">
        <v>63</v>
      </c>
      <c r="D56" s="100"/>
      <c r="E56" s="45"/>
      <c r="F56" s="45"/>
      <c r="G56" s="45"/>
      <c r="H56" s="45"/>
      <c r="I56" s="45"/>
      <c r="J56" s="45"/>
      <c r="K56" s="45"/>
      <c r="L56" s="45"/>
      <c r="M56" s="45"/>
      <c r="N56" s="100"/>
      <c r="O56" s="45"/>
      <c r="P56" s="101"/>
    </row>
    <row r="57" spans="1:16" ht="13.2" x14ac:dyDescent="0.25">
      <c r="A57" s="105"/>
      <c r="B57" s="88" t="s">
        <v>46</v>
      </c>
      <c r="C57" s="97" t="s">
        <v>63</v>
      </c>
      <c r="D57" s="93"/>
      <c r="E57" s="94"/>
      <c r="F57" s="94"/>
      <c r="G57" s="94"/>
      <c r="H57" s="94"/>
      <c r="I57" s="94"/>
      <c r="J57" s="94"/>
      <c r="K57" s="94"/>
      <c r="L57" s="94"/>
      <c r="M57" s="94"/>
      <c r="N57" s="93"/>
      <c r="O57" s="94"/>
      <c r="P57" s="95"/>
    </row>
    <row r="58" spans="1:16" ht="13.2" x14ac:dyDescent="0.25">
      <c r="A58" s="105"/>
      <c r="B58" s="88" t="s">
        <v>47</v>
      </c>
      <c r="C58" s="97" t="s">
        <v>63</v>
      </c>
      <c r="D58" s="100"/>
      <c r="E58" s="45"/>
      <c r="F58" s="45"/>
      <c r="G58" s="45"/>
      <c r="H58" s="45"/>
      <c r="I58" s="45"/>
      <c r="J58" s="45"/>
      <c r="K58" s="45"/>
      <c r="L58" s="45"/>
      <c r="M58" s="45"/>
      <c r="N58" s="100"/>
      <c r="O58" s="45"/>
      <c r="P58" s="101"/>
    </row>
    <row r="59" spans="1:16" ht="13.2" x14ac:dyDescent="0.25">
      <c r="A59" s="105"/>
      <c r="B59" s="88" t="s">
        <v>48</v>
      </c>
      <c r="C59" s="97" t="s">
        <v>63</v>
      </c>
      <c r="D59" s="93"/>
      <c r="E59" s="94"/>
      <c r="F59" s="94"/>
      <c r="G59" s="94"/>
      <c r="H59" s="94"/>
      <c r="I59" s="94"/>
      <c r="J59" s="94"/>
      <c r="K59" s="94"/>
      <c r="L59" s="94"/>
      <c r="M59" s="94"/>
      <c r="N59" s="93"/>
      <c r="O59" s="94"/>
      <c r="P59" s="95"/>
    </row>
    <row r="60" spans="1:16" ht="13.2" x14ac:dyDescent="0.25">
      <c r="A60" s="106"/>
      <c r="B60" s="107" t="s">
        <v>49</v>
      </c>
      <c r="C60" s="97" t="s">
        <v>96</v>
      </c>
      <c r="D60" s="100"/>
      <c r="E60" s="45"/>
      <c r="F60" s="45"/>
      <c r="G60" s="45"/>
      <c r="H60" s="45"/>
      <c r="I60" s="45"/>
      <c r="J60" s="45"/>
      <c r="K60" s="45"/>
      <c r="L60" s="45"/>
      <c r="M60" s="45"/>
      <c r="N60" s="100"/>
      <c r="O60" s="45"/>
      <c r="P60" s="101"/>
    </row>
    <row r="61" spans="1:16" ht="13.2" x14ac:dyDescent="0.25">
      <c r="A61" s="108" t="s">
        <v>50</v>
      </c>
      <c r="B61" s="88" t="s">
        <v>52</v>
      </c>
      <c r="C61" s="97" t="s">
        <v>63</v>
      </c>
      <c r="D61" s="93"/>
      <c r="E61" s="94"/>
      <c r="F61" s="94"/>
      <c r="G61" s="94"/>
      <c r="H61" s="94"/>
      <c r="I61" s="94"/>
      <c r="J61" s="94"/>
      <c r="K61" s="94"/>
      <c r="L61" s="94"/>
      <c r="M61" s="94"/>
      <c r="N61" s="93"/>
      <c r="O61" s="94"/>
      <c r="P61" s="95"/>
    </row>
    <row r="62" spans="1:16" ht="13.2" x14ac:dyDescent="0.25">
      <c r="A62" s="122" t="s">
        <v>90</v>
      </c>
      <c r="B62" s="88" t="s">
        <v>51</v>
      </c>
      <c r="C62" s="97" t="s">
        <v>63</v>
      </c>
      <c r="D62" s="93"/>
      <c r="E62" s="94"/>
      <c r="F62" s="94"/>
      <c r="G62" s="94"/>
      <c r="H62" s="94"/>
      <c r="I62" s="94"/>
      <c r="J62" s="94"/>
      <c r="K62" s="94"/>
      <c r="L62" s="94"/>
      <c r="M62" s="94"/>
      <c r="N62" s="93"/>
      <c r="O62" s="94"/>
      <c r="P62" s="95"/>
    </row>
    <row r="63" spans="1:16" ht="13.2" x14ac:dyDescent="0.25">
      <c r="A63" s="123"/>
      <c r="B63" s="88" t="s">
        <v>89</v>
      </c>
      <c r="C63" s="97" t="s">
        <v>63</v>
      </c>
      <c r="D63" s="93"/>
      <c r="E63" s="94"/>
      <c r="F63" s="94"/>
      <c r="G63" s="94"/>
      <c r="H63" s="94"/>
      <c r="I63" s="94"/>
      <c r="J63" s="94"/>
      <c r="K63" s="94"/>
      <c r="L63" s="94"/>
      <c r="M63" s="94"/>
      <c r="N63" s="93"/>
      <c r="O63" s="94"/>
      <c r="P63" s="95"/>
    </row>
    <row r="64" spans="1:16" ht="13.2" x14ac:dyDescent="0.25">
      <c r="A64" s="109" t="s">
        <v>53</v>
      </c>
      <c r="B64" s="88" t="s">
        <v>54</v>
      </c>
      <c r="C64" s="97" t="s">
        <v>63</v>
      </c>
      <c r="D64" s="100"/>
      <c r="E64" s="45"/>
      <c r="F64" s="45"/>
      <c r="G64" s="45"/>
      <c r="H64" s="45"/>
      <c r="I64" s="45"/>
      <c r="J64" s="45"/>
      <c r="K64" s="45"/>
      <c r="L64" s="45"/>
      <c r="M64" s="45"/>
      <c r="N64" s="100"/>
      <c r="O64" s="45"/>
      <c r="P64" s="101"/>
    </row>
    <row r="65" spans="1:16" ht="13.2" x14ac:dyDescent="0.25">
      <c r="A65" s="90"/>
      <c r="B65" s="88" t="s">
        <v>55</v>
      </c>
      <c r="C65" s="97" t="s">
        <v>63</v>
      </c>
      <c r="D65" s="93"/>
      <c r="E65" s="94"/>
      <c r="F65" s="94"/>
      <c r="G65" s="94"/>
      <c r="H65" s="94"/>
      <c r="I65" s="94"/>
      <c r="J65" s="94"/>
      <c r="K65" s="94"/>
      <c r="L65" s="94"/>
      <c r="M65" s="94"/>
      <c r="N65" s="93"/>
      <c r="O65" s="94"/>
      <c r="P65" s="95"/>
    </row>
    <row r="66" spans="1:16" ht="13.2" x14ac:dyDescent="0.25">
      <c r="A66" s="98"/>
      <c r="B66" s="88" t="s">
        <v>56</v>
      </c>
      <c r="C66" s="97" t="s">
        <v>63</v>
      </c>
      <c r="D66" s="100"/>
      <c r="E66" s="45"/>
      <c r="F66" s="45"/>
      <c r="G66" s="45"/>
      <c r="H66" s="45"/>
      <c r="I66" s="45"/>
      <c r="J66" s="45"/>
      <c r="K66" s="45"/>
      <c r="L66" s="45"/>
      <c r="M66" s="45"/>
      <c r="N66" s="100"/>
      <c r="O66" s="45"/>
      <c r="P66" s="101"/>
    </row>
    <row r="67" spans="1:16" ht="13.2" x14ac:dyDescent="0.25">
      <c r="A67" s="110" t="s">
        <v>57</v>
      </c>
      <c r="B67" s="88" t="s">
        <v>59</v>
      </c>
      <c r="C67" s="97" t="s">
        <v>63</v>
      </c>
      <c r="D67" s="93"/>
      <c r="E67" s="94"/>
      <c r="F67" s="94"/>
      <c r="G67" s="94"/>
      <c r="H67" s="94"/>
      <c r="I67" s="94"/>
      <c r="J67" s="94"/>
      <c r="K67" s="94"/>
      <c r="L67" s="94"/>
      <c r="M67" s="94"/>
      <c r="N67" s="93"/>
      <c r="O67" s="94"/>
      <c r="P67" s="95"/>
    </row>
    <row r="68" spans="1:16" ht="13.2" x14ac:dyDescent="0.25">
      <c r="A68" s="111"/>
      <c r="B68" s="88" t="s">
        <v>60</v>
      </c>
      <c r="C68" s="97" t="s">
        <v>63</v>
      </c>
      <c r="D68" s="100"/>
      <c r="E68" s="45"/>
      <c r="F68" s="45"/>
      <c r="G68" s="45"/>
      <c r="H68" s="45"/>
      <c r="I68" s="45"/>
      <c r="J68" s="45"/>
      <c r="K68" s="45"/>
      <c r="L68" s="45"/>
      <c r="M68" s="45"/>
      <c r="N68" s="100"/>
      <c r="O68" s="45"/>
      <c r="P68" s="101"/>
    </row>
    <row r="69" spans="1:16" ht="13.2" x14ac:dyDescent="0.25">
      <c r="A69" s="112"/>
      <c r="B69" s="88" t="s">
        <v>61</v>
      </c>
      <c r="C69" s="97" t="s">
        <v>63</v>
      </c>
      <c r="D69" s="93"/>
      <c r="E69" s="94"/>
      <c r="F69" s="94"/>
      <c r="G69" s="94"/>
      <c r="H69" s="94"/>
      <c r="I69" s="94"/>
      <c r="J69" s="94"/>
      <c r="K69" s="94"/>
      <c r="L69" s="94"/>
      <c r="M69" s="94"/>
      <c r="N69" s="93"/>
      <c r="O69" s="94"/>
      <c r="P69" s="95"/>
    </row>
    <row r="70" spans="1:16" ht="13.2" x14ac:dyDescent="0.25">
      <c r="A70" s="113" t="s">
        <v>58</v>
      </c>
      <c r="B70" s="88" t="s">
        <v>59</v>
      </c>
      <c r="C70" s="97" t="s">
        <v>63</v>
      </c>
      <c r="D70" s="100"/>
      <c r="E70" s="45"/>
      <c r="F70" s="45"/>
      <c r="G70" s="45"/>
      <c r="H70" s="45"/>
      <c r="I70" s="45"/>
      <c r="J70" s="45"/>
      <c r="K70" s="45"/>
      <c r="L70" s="45"/>
      <c r="M70" s="45"/>
      <c r="N70" s="100"/>
      <c r="O70" s="45"/>
      <c r="P70" s="101"/>
    </row>
    <row r="71" spans="1:16" ht="13.2" x14ac:dyDescent="0.25">
      <c r="A71" s="114"/>
      <c r="B71" s="88" t="s">
        <v>60</v>
      </c>
      <c r="C71" s="97" t="s">
        <v>63</v>
      </c>
      <c r="D71" s="93"/>
      <c r="E71" s="94"/>
      <c r="F71" s="94"/>
      <c r="G71" s="94"/>
      <c r="H71" s="94"/>
      <c r="I71" s="94"/>
      <c r="J71" s="94"/>
      <c r="K71" s="94"/>
      <c r="L71" s="94"/>
      <c r="M71" s="94"/>
      <c r="N71" s="93"/>
      <c r="O71" s="94"/>
      <c r="P71" s="95"/>
    </row>
    <row r="72" spans="1:16" ht="13.2" x14ac:dyDescent="0.25">
      <c r="A72" s="115"/>
      <c r="B72" s="88" t="s">
        <v>61</v>
      </c>
      <c r="C72" s="97" t="s">
        <v>63</v>
      </c>
      <c r="D72" s="100"/>
      <c r="E72" s="45"/>
      <c r="F72" s="45"/>
      <c r="G72" s="45"/>
      <c r="H72" s="45"/>
      <c r="I72" s="45"/>
      <c r="J72" s="45"/>
      <c r="K72" s="45"/>
      <c r="L72" s="45"/>
      <c r="M72" s="45"/>
      <c r="N72" s="100"/>
      <c r="O72" s="45"/>
      <c r="P72" s="101"/>
    </row>
    <row r="73" spans="1:16" ht="13.2" x14ac:dyDescent="0.25">
      <c r="A73" s="99" t="s">
        <v>75</v>
      </c>
      <c r="B73" s="88" t="s">
        <v>62</v>
      </c>
      <c r="C73" s="97" t="s">
        <v>63</v>
      </c>
      <c r="D73" s="93"/>
      <c r="E73" s="94"/>
      <c r="F73" s="94"/>
      <c r="G73" s="94"/>
      <c r="H73" s="94"/>
      <c r="I73" s="94"/>
      <c r="J73" s="94"/>
      <c r="K73" s="94"/>
      <c r="L73" s="94"/>
      <c r="M73" s="94"/>
      <c r="N73" s="93"/>
      <c r="O73" s="94"/>
      <c r="P73" s="95"/>
    </row>
    <row r="74" spans="1:16" ht="13.2" x14ac:dyDescent="0.25">
      <c r="A74" s="102"/>
      <c r="B74" s="88" t="s">
        <v>86</v>
      </c>
      <c r="C74" s="97" t="s">
        <v>63</v>
      </c>
      <c r="D74" s="116"/>
      <c r="E74" s="117"/>
      <c r="F74" s="117"/>
      <c r="G74" s="117"/>
      <c r="H74" s="117"/>
      <c r="I74" s="117"/>
      <c r="J74" s="117"/>
      <c r="K74" s="117"/>
      <c r="L74" s="117"/>
      <c r="M74" s="117"/>
      <c r="N74" s="116"/>
      <c r="O74" s="117"/>
      <c r="P74" s="118"/>
    </row>
    <row r="75" spans="1:16" ht="13.2" x14ac:dyDescent="0.25">
      <c r="A75" s="102"/>
      <c r="B75" s="88" t="s">
        <v>88</v>
      </c>
      <c r="C75" s="97" t="s">
        <v>63</v>
      </c>
      <c r="D75" s="116"/>
      <c r="E75" s="117"/>
      <c r="F75" s="117"/>
      <c r="G75" s="117"/>
      <c r="H75" s="117"/>
      <c r="I75" s="117"/>
      <c r="J75" s="117"/>
      <c r="K75" s="117"/>
      <c r="L75" s="117"/>
      <c r="M75" s="117"/>
      <c r="N75" s="116"/>
      <c r="O75" s="117"/>
      <c r="P75" s="118"/>
    </row>
    <row r="76" spans="1:16" ht="13.2" x14ac:dyDescent="0.25">
      <c r="A76" s="102"/>
      <c r="B76" s="88" t="s">
        <v>85</v>
      </c>
      <c r="C76" s="97" t="s">
        <v>63</v>
      </c>
      <c r="D76" s="116"/>
      <c r="E76" s="117"/>
      <c r="F76" s="117"/>
      <c r="G76" s="117"/>
      <c r="H76" s="117"/>
      <c r="I76" s="117"/>
      <c r="J76" s="117"/>
      <c r="K76" s="117"/>
      <c r="L76" s="117"/>
      <c r="M76" s="117"/>
      <c r="N76" s="116"/>
      <c r="O76" s="117"/>
      <c r="P76" s="118"/>
    </row>
    <row r="77" spans="1:16" ht="13.2" x14ac:dyDescent="0.25">
      <c r="A77" s="119" t="s">
        <v>87</v>
      </c>
      <c r="B77" s="120" t="s">
        <v>71</v>
      </c>
      <c r="C77" s="97" t="s">
        <v>96</v>
      </c>
      <c r="D77" s="116"/>
      <c r="E77" s="117"/>
      <c r="F77" s="117"/>
      <c r="G77" s="117"/>
      <c r="H77" s="117"/>
      <c r="I77" s="117"/>
      <c r="J77" s="117"/>
      <c r="K77" s="117"/>
      <c r="L77" s="117"/>
      <c r="M77" s="117"/>
      <c r="N77" s="116"/>
      <c r="O77" s="117"/>
      <c r="P77" s="118"/>
    </row>
    <row r="78" spans="1:16" ht="13.2" x14ac:dyDescent="0.25">
      <c r="A78" s="16" t="s">
        <v>73</v>
      </c>
      <c r="B78" s="45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</row>
    <row r="79" spans="1:16" ht="13.2" x14ac:dyDescent="0.25">
      <c r="A79" s="45" t="s">
        <v>74</v>
      </c>
      <c r="B79" s="45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</row>
    <row r="80" spans="1:16" ht="13.2" x14ac:dyDescent="0.25">
      <c r="A80" s="45" t="s">
        <v>83</v>
      </c>
      <c r="B80" s="45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</row>
    <row r="81" spans="1:16" ht="13.2" x14ac:dyDescent="0.25">
      <c r="A81" s="45" t="s">
        <v>84</v>
      </c>
      <c r="B81" s="45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</row>
    <row r="82" spans="1:16" ht="13.2" x14ac:dyDescent="0.25">
      <c r="A82" s="45" t="s">
        <v>91</v>
      </c>
      <c r="B82" s="45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</row>
    <row r="83" spans="1:16" ht="13.2" x14ac:dyDescent="0.25">
      <c r="A83" s="45" t="s">
        <v>92</v>
      </c>
      <c r="B83" s="45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</row>
    <row r="84" spans="1:16" ht="13.2" x14ac:dyDescent="0.25">
      <c r="A84" s="16" t="s">
        <v>64</v>
      </c>
      <c r="B84" s="45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</row>
    <row r="85" spans="1:16" ht="13.2" x14ac:dyDescent="0.25">
      <c r="A85" s="45" t="s">
        <v>65</v>
      </c>
      <c r="B85" s="45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</row>
    <row r="86" spans="1:16" ht="13.2" x14ac:dyDescent="0.25">
      <c r="A86" s="45" t="s">
        <v>66</v>
      </c>
      <c r="B86" s="45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</row>
    <row r="87" spans="1:16" ht="13.2" x14ac:dyDescent="0.25">
      <c r="A87" s="45" t="s">
        <v>67</v>
      </c>
      <c r="B87" s="45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</row>
  </sheetData>
  <protectedRanges>
    <protectedRange sqref="E31:P31" name="Navážka"/>
    <protectedRange sqref="D9:D29" name="Cena"/>
  </protectedRanges>
  <mergeCells count="35">
    <mergeCell ref="O4:P4"/>
    <mergeCell ref="R9:W9"/>
    <mergeCell ref="A39:P44"/>
    <mergeCell ref="I34:K34"/>
    <mergeCell ref="N34:P34"/>
    <mergeCell ref="I35:K35"/>
    <mergeCell ref="N35:P35"/>
    <mergeCell ref="I36:K36"/>
    <mergeCell ref="N36:P36"/>
    <mergeCell ref="E31:G31"/>
    <mergeCell ref="H31:J31"/>
    <mergeCell ref="K31:M31"/>
    <mergeCell ref="N31:P31"/>
    <mergeCell ref="E32:G32"/>
    <mergeCell ref="H32:J32"/>
    <mergeCell ref="K32:M32"/>
    <mergeCell ref="N32:P32"/>
    <mergeCell ref="N7:P7"/>
    <mergeCell ref="E30:G30"/>
    <mergeCell ref="H30:J30"/>
    <mergeCell ref="K30:M30"/>
    <mergeCell ref="N30:P30"/>
    <mergeCell ref="A62:A63"/>
    <mergeCell ref="D46:G46"/>
    <mergeCell ref="D4:I4"/>
    <mergeCell ref="J4:K4"/>
    <mergeCell ref="L4:M4"/>
    <mergeCell ref="D5:I5"/>
    <mergeCell ref="J5:K5"/>
    <mergeCell ref="L5:M5"/>
    <mergeCell ref="A7:A8"/>
    <mergeCell ref="D7:D8"/>
    <mergeCell ref="E7:G7"/>
    <mergeCell ref="H7:J7"/>
    <mergeCell ref="K7:M7"/>
  </mergeCells>
  <pageMargins left="0.7" right="0.7" top="0.75" bottom="0.75" header="0.3" footer="0.3"/>
  <pageSetup paperSize="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3:N62"/>
  <sheetViews>
    <sheetView view="pageBreakPreview" topLeftCell="A13" zoomScale="54" zoomScaleNormal="100" zoomScaleSheetLayoutView="70" workbookViewId="0">
      <selection activeCell="W64" sqref="W64"/>
    </sheetView>
  </sheetViews>
  <sheetFormatPr defaultRowHeight="14.4" x14ac:dyDescent="0.3"/>
  <cols>
    <col min="2" max="2" width="8.88671875" customWidth="1"/>
  </cols>
  <sheetData>
    <row r="3" spans="3:9" x14ac:dyDescent="0.3">
      <c r="C3" s="1"/>
    </row>
    <row r="7" spans="3:9" x14ac:dyDescent="0.3">
      <c r="C7" s="176" t="str">
        <f>Receptúra!D5</f>
        <v>Aroma Durum - Chlieb 500g (na záraz, aj na dlhé)</v>
      </c>
      <c r="D7" s="176"/>
      <c r="E7" s="176"/>
      <c r="F7" s="176"/>
      <c r="G7" s="176"/>
      <c r="H7" s="176"/>
    </row>
    <row r="8" spans="3:9" x14ac:dyDescent="0.3">
      <c r="C8" s="176"/>
      <c r="D8" s="176"/>
      <c r="E8" s="176"/>
      <c r="F8" s="176"/>
      <c r="G8" s="176"/>
      <c r="H8" s="176"/>
    </row>
    <row r="16" spans="3:9" ht="17.25" customHeight="1" x14ac:dyDescent="0.3">
      <c r="I16" s="2"/>
    </row>
    <row r="17" spans="9:14" x14ac:dyDescent="0.3">
      <c r="I17" s="174" t="s">
        <v>0</v>
      </c>
      <c r="J17" s="175"/>
      <c r="K17" s="175"/>
      <c r="L17" s="175"/>
      <c r="M17" s="175"/>
    </row>
    <row r="18" spans="9:14" x14ac:dyDescent="0.3">
      <c r="I18" s="175"/>
      <c r="J18" s="175"/>
      <c r="K18" s="175"/>
      <c r="L18" s="175"/>
      <c r="M18" s="175"/>
    </row>
    <row r="21" spans="9:14" x14ac:dyDescent="0.3">
      <c r="I21" t="s">
        <v>1</v>
      </c>
    </row>
    <row r="22" spans="9:14" ht="18" customHeight="1" x14ac:dyDescent="0.3">
      <c r="J22" s="8">
        <f>Receptúra!E10</f>
        <v>90</v>
      </c>
      <c r="K22" s="3" t="s">
        <v>2</v>
      </c>
      <c r="L22" t="str">
        <f>Receptúra!A10</f>
        <v>Múka pšeničná T-650</v>
      </c>
    </row>
    <row r="23" spans="9:14" ht="18" customHeight="1" x14ac:dyDescent="0.3">
      <c r="J23" s="8">
        <f>Receptúra!E11</f>
        <v>10</v>
      </c>
      <c r="K23" s="3" t="s">
        <v>2</v>
      </c>
      <c r="L23" t="str">
        <f>Receptúra!A11</f>
        <v>Semola di Grano Duro</v>
      </c>
    </row>
    <row r="24" spans="9:14" ht="18" customHeight="1" x14ac:dyDescent="0.3">
      <c r="J24" s="8">
        <f>Receptúra!E12</f>
        <v>2</v>
      </c>
      <c r="K24" s="3" t="s">
        <v>2</v>
      </c>
      <c r="L24" t="str">
        <f>Receptúra!A12</f>
        <v>Naturpan 2%</v>
      </c>
    </row>
    <row r="25" spans="9:14" ht="18" customHeight="1" x14ac:dyDescent="0.3">
      <c r="J25" s="8">
        <f>Receptúra!E13</f>
        <v>7.5</v>
      </c>
      <c r="K25" s="3" t="s">
        <v>2</v>
      </c>
      <c r="L25" t="str">
        <f>Receptúra!A13</f>
        <v>Fermfresh Aroma Durum</v>
      </c>
    </row>
    <row r="26" spans="9:14" ht="18" customHeight="1" x14ac:dyDescent="0.3">
      <c r="J26" s="8">
        <f>Receptúra!E14</f>
        <v>2</v>
      </c>
      <c r="K26" s="3" t="s">
        <v>2</v>
      </c>
      <c r="L26" t="str">
        <f>Receptúra!A14</f>
        <v>Droždie</v>
      </c>
    </row>
    <row r="27" spans="9:14" ht="18" customHeight="1" x14ac:dyDescent="0.3">
      <c r="J27" s="8">
        <f>Receptúra!E15</f>
        <v>2.2000000000000002</v>
      </c>
      <c r="K27" s="3" t="s">
        <v>2</v>
      </c>
      <c r="L27" t="str">
        <f>Receptúra!A15</f>
        <v>Soľ</v>
      </c>
    </row>
    <row r="28" spans="9:14" ht="18" customHeight="1" x14ac:dyDescent="0.3">
      <c r="J28" s="9">
        <f>Receptúra!E16</f>
        <v>65</v>
      </c>
      <c r="K28" s="7" t="s">
        <v>2</v>
      </c>
      <c r="L28" s="6" t="str">
        <f>Receptúra!A16</f>
        <v>Voda (4°C)</v>
      </c>
      <c r="M28" s="6"/>
      <c r="N28" s="6"/>
    </row>
    <row r="29" spans="9:14" ht="18" customHeight="1" x14ac:dyDescent="0.3">
      <c r="J29" s="8">
        <f>SUM(J22:J28)</f>
        <v>178.7</v>
      </c>
      <c r="K29" s="3" t="s">
        <v>2</v>
      </c>
      <c r="L29" t="s">
        <v>3</v>
      </c>
    </row>
    <row r="30" spans="9:14" ht="18" customHeight="1" x14ac:dyDescent="0.3">
      <c r="J30" s="8"/>
      <c r="K30" s="3"/>
    </row>
    <row r="31" spans="9:14" ht="18" customHeight="1" x14ac:dyDescent="0.3">
      <c r="I31" t="s">
        <v>6</v>
      </c>
      <c r="J31" s="8"/>
      <c r="K31" s="3"/>
    </row>
    <row r="32" spans="9:14" ht="18" customHeight="1" x14ac:dyDescent="0.3">
      <c r="J32" s="8">
        <f>Receptúra!H19</f>
        <v>0</v>
      </c>
      <c r="K32" s="3" t="s">
        <v>2</v>
      </c>
      <c r="L32">
        <f>Receptúra!A19</f>
        <v>0</v>
      </c>
    </row>
    <row r="33" spans="4:14" ht="18" customHeight="1" x14ac:dyDescent="0.3">
      <c r="J33" s="8">
        <f>Receptúra!H20</f>
        <v>0</v>
      </c>
      <c r="K33" s="3" t="s">
        <v>2</v>
      </c>
      <c r="L33">
        <f>Receptúra!A20</f>
        <v>0</v>
      </c>
    </row>
    <row r="34" spans="4:14" ht="18" customHeight="1" x14ac:dyDescent="0.3">
      <c r="J34" s="9">
        <f>Receptúra!H21</f>
        <v>0</v>
      </c>
      <c r="K34" s="7" t="s">
        <v>2</v>
      </c>
      <c r="L34" s="6">
        <f>Receptúra!A21</f>
        <v>0</v>
      </c>
      <c r="M34" s="6"/>
      <c r="N34" s="6"/>
    </row>
    <row r="35" spans="4:14" ht="18" customHeight="1" x14ac:dyDescent="0.3">
      <c r="J35" s="8">
        <f>SUM(J32:J34)</f>
        <v>0</v>
      </c>
      <c r="K35" s="3" t="s">
        <v>2</v>
      </c>
      <c r="L35" t="s">
        <v>3</v>
      </c>
      <c r="M35" s="8"/>
    </row>
    <row r="36" spans="4:14" ht="18" customHeight="1" x14ac:dyDescent="0.3">
      <c r="J36" s="8"/>
      <c r="K36" s="3"/>
    </row>
    <row r="37" spans="4:14" ht="18" customHeight="1" x14ac:dyDescent="0.3">
      <c r="I37" t="s">
        <v>4</v>
      </c>
    </row>
    <row r="38" spans="4:14" ht="18" customHeight="1" x14ac:dyDescent="0.3">
      <c r="J38">
        <f>Receptúra!K24</f>
        <v>0</v>
      </c>
      <c r="K38" s="3" t="s">
        <v>2</v>
      </c>
      <c r="L38">
        <f>Receptúra!A24</f>
        <v>0</v>
      </c>
    </row>
    <row r="39" spans="4:14" ht="18" customHeight="1" x14ac:dyDescent="0.3">
      <c r="J39">
        <f>Receptúra!K25</f>
        <v>0</v>
      </c>
      <c r="K39" s="3" t="s">
        <v>2</v>
      </c>
      <c r="L39">
        <f>Receptúra!A25</f>
        <v>0</v>
      </c>
    </row>
    <row r="40" spans="4:14" ht="18" customHeight="1" x14ac:dyDescent="0.3">
      <c r="J40" s="6">
        <f>Receptúra!K26</f>
        <v>0</v>
      </c>
      <c r="K40" s="7" t="s">
        <v>2</v>
      </c>
      <c r="L40" s="6">
        <f>Receptúra!A26</f>
        <v>0</v>
      </c>
      <c r="M40" s="6"/>
      <c r="N40" s="6"/>
    </row>
    <row r="41" spans="4:14" ht="18" customHeight="1" x14ac:dyDescent="0.3">
      <c r="J41" s="8">
        <f>SUM(J38:J40)</f>
        <v>0</v>
      </c>
      <c r="K41" s="3" t="s">
        <v>2</v>
      </c>
      <c r="L41" t="s">
        <v>3</v>
      </c>
    </row>
    <row r="42" spans="4:14" ht="18" customHeight="1" x14ac:dyDescent="0.3"/>
    <row r="45" spans="4:14" x14ac:dyDescent="0.3">
      <c r="D45" s="173" t="s">
        <v>5</v>
      </c>
      <c r="E45" s="173"/>
      <c r="F45" s="173"/>
      <c r="G45" s="173"/>
      <c r="H45" s="173"/>
    </row>
    <row r="46" spans="4:14" x14ac:dyDescent="0.3">
      <c r="D46" s="173"/>
      <c r="E46" s="173"/>
      <c r="F46" s="173"/>
      <c r="G46" s="173"/>
      <c r="H46" s="173"/>
    </row>
    <row r="50" spans="3:12" x14ac:dyDescent="0.3">
      <c r="C50" s="11"/>
      <c r="D50" s="12" t="s">
        <v>7</v>
      </c>
      <c r="F50" s="13" t="str">
        <f>Receptúra!I34</f>
        <v>5+8 min.</v>
      </c>
      <c r="G50" s="10"/>
      <c r="H50" s="10"/>
    </row>
    <row r="51" spans="3:12" x14ac:dyDescent="0.3">
      <c r="C51" s="11"/>
      <c r="D51" s="12" t="s">
        <v>8</v>
      </c>
      <c r="F51" s="13" t="str">
        <f>Receptúra!I35</f>
        <v>cca 22°C</v>
      </c>
      <c r="G51" s="10"/>
      <c r="H51" s="10"/>
    </row>
    <row r="52" spans="3:12" x14ac:dyDescent="0.3">
      <c r="C52" s="11"/>
      <c r="D52" s="12" t="s">
        <v>9</v>
      </c>
      <c r="F52" s="13" t="str">
        <f>Receptúra!I36</f>
        <v xml:space="preserve">cca 120 min. (pekáreň). </v>
      </c>
      <c r="G52" s="10"/>
      <c r="H52" s="10"/>
    </row>
    <row r="53" spans="3:12" x14ac:dyDescent="0.3">
      <c r="C53" s="11"/>
      <c r="D53" s="12" t="s">
        <v>10</v>
      </c>
      <c r="F53" s="13" t="str">
        <f>Receptúra!N34</f>
        <v>v ošatke cez noc (4°C)</v>
      </c>
      <c r="G53" s="10"/>
      <c r="H53" s="10"/>
    </row>
    <row r="54" spans="3:12" ht="16.5" customHeight="1" x14ac:dyDescent="0.3">
      <c r="C54" s="11"/>
      <c r="D54" s="12" t="s">
        <v>11</v>
      </c>
      <c r="F54" s="13" t="str">
        <f>Receptúra!N35</f>
        <v>250/240°C, 0,7 para hneď</v>
      </c>
      <c r="G54" s="10"/>
      <c r="H54" s="10"/>
    </row>
    <row r="55" spans="3:12" x14ac:dyDescent="0.3">
      <c r="C55" s="11"/>
      <c r="D55" s="12" t="s">
        <v>12</v>
      </c>
      <c r="F55" s="13" t="str">
        <f>Receptúra!N36</f>
        <v xml:space="preserve"> 19 min., klapka zatvor.(rotačka)</v>
      </c>
      <c r="G55" s="10"/>
      <c r="H55" s="10"/>
    </row>
    <row r="56" spans="3:12" x14ac:dyDescent="0.3">
      <c r="C56" s="11"/>
      <c r="D56" s="12"/>
      <c r="E56" s="13"/>
      <c r="G56" s="10"/>
      <c r="H56" s="10"/>
    </row>
    <row r="57" spans="3:12" x14ac:dyDescent="0.3">
      <c r="C57" s="11"/>
      <c r="D57" s="12"/>
      <c r="E57" s="13"/>
      <c r="G57" s="10"/>
      <c r="H57" s="10"/>
    </row>
    <row r="58" spans="3:12" x14ac:dyDescent="0.3">
      <c r="D58" s="12" t="s">
        <v>13</v>
      </c>
      <c r="E58" s="13"/>
    </row>
    <row r="59" spans="3:12" x14ac:dyDescent="0.3">
      <c r="D59" s="14"/>
      <c r="E59" s="13"/>
    </row>
    <row r="60" spans="3:12" x14ac:dyDescent="0.3">
      <c r="D60" s="14"/>
      <c r="E60" s="13"/>
    </row>
    <row r="62" spans="3:12" x14ac:dyDescent="0.3">
      <c r="C62" s="4"/>
      <c r="F62" s="5"/>
      <c r="I62" s="5"/>
      <c r="L62" s="5"/>
    </row>
  </sheetData>
  <mergeCells count="3">
    <mergeCell ref="D45:H46"/>
    <mergeCell ref="I17:M18"/>
    <mergeCell ref="C7:H8"/>
  </mergeCells>
  <pageMargins left="0.39370078740157483" right="0.19685039370078741" top="0" bottom="0" header="0.31496062992125984" footer="0.31496062992125984"/>
  <pageSetup paperSize="9" scale="75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a2be9239fb845f99de9572175cbea62 xmlns="f2815409-1650-4b12-b6f7-003d9d7c866d">
      <Terms xmlns="http://schemas.microsoft.com/office/infopath/2007/PartnerControls"/>
    </ma2be9239fb845f99de9572175cbea62>
    <a519ed56bae04db7b1cc20f4b7bba040 xmlns="f2815409-1650-4b12-b6f7-003d9d7c866d">
      <Terms xmlns="http://schemas.microsoft.com/office/infopath/2007/PartnerControls"/>
    </a519ed56bae04db7b1cc20f4b7bba040>
    <_dlc_DocId xmlns="50287109-fc25-4ddc-8ba5-bb1fda0c3fc9">AA123-248364514-86102</_dlc_DocId>
    <n7383d0144354a5f88e62566c9ec425f xmlns="f2815409-1650-4b12-b6f7-003d9d7c866d">
      <Terms xmlns="http://schemas.microsoft.com/office/infopath/2007/PartnerControls"/>
    </n7383d0144354a5f88e62566c9ec425f>
    <c981e82ebe4b4d5f9c13c7dabad87fe8 xmlns="f2815409-1650-4b12-b6f7-003d9d7c866d">
      <Terms xmlns="http://schemas.microsoft.com/office/infopath/2007/PartnerControls"/>
    </c981e82ebe4b4d5f9c13c7dabad87fe8>
    <TaxCatchAll xmlns="f2815409-1650-4b12-b6f7-003d9d7c866d"/>
    <k867b88384594523971a55fd4ad4922b xmlns="f2815409-1650-4b12-b6f7-003d9d7c866d">
      <Terms xmlns="http://schemas.microsoft.com/office/infopath/2007/PartnerControls"/>
    </k867b88384594523971a55fd4ad4922b>
    <_dlc_DocIdUrl xmlns="50287109-fc25-4ddc-8ba5-bb1fda0c3fc9">
      <Url>https://orklabiz.sharepoint.com/sites/teams/team-Ekvia/_layouts/15/DocIdRedir.aspx?ID=AA123-248364514-86102</Url>
      <Description>AA123-248364514-86102</Description>
    </_dlc_DocIdUrl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Team Document" ma:contentTypeID="0x0101007A60771C5753A247A9E629B69FD0F51E0103005BA02A9CB6FD7A42832070FC4864C951" ma:contentTypeVersion="746" ma:contentTypeDescription="Default document for Team sites" ma:contentTypeScope="" ma:versionID="b98c938b0656051bbfa5beac7d70efa6">
  <xsd:schema xmlns:xsd="http://www.w3.org/2001/XMLSchema" xmlns:xs="http://www.w3.org/2001/XMLSchema" xmlns:p="http://schemas.microsoft.com/office/2006/metadata/properties" xmlns:ns2="f2815409-1650-4b12-b6f7-003d9d7c866d" xmlns:ns3="50287109-fc25-4ddc-8ba5-bb1fda0c3fc9" targetNamespace="http://schemas.microsoft.com/office/2006/metadata/properties" ma:root="true" ma:fieldsID="ca7b523613bd789e473abb542c5bd7c0" ns2:_="" ns3:_="">
    <xsd:import namespace="f2815409-1650-4b12-b6f7-003d9d7c866d"/>
    <xsd:import namespace="50287109-fc25-4ddc-8ba5-bb1fda0c3fc9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2:k867b88384594523971a55fd4ad4922b" minOccurs="0"/>
                <xsd:element ref="ns2:ma2be9239fb845f99de9572175cbea62" minOccurs="0"/>
                <xsd:element ref="ns2:c981e82ebe4b4d5f9c13c7dabad87fe8" minOccurs="0"/>
                <xsd:element ref="ns2:a519ed56bae04db7b1cc20f4b7bba040" minOccurs="0"/>
                <xsd:element ref="ns2:n7383d0144354a5f88e62566c9ec425f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815409-1650-4b12-b6f7-003d9d7c866d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Taxonomy Catch All Column" ma:description="" ma:hidden="true" ma:list="{eacc6308-47d8-4c39-ad4c-2e4705a0969f}" ma:internalName="TaxCatchAll" ma:showField="CatchAllData" ma:web="50287109-fc25-4ddc-8ba5-bb1fda0c3f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Taxonomy Catch All Column1" ma:description="" ma:hidden="true" ma:list="{eacc6308-47d8-4c39-ad4c-2e4705a0969f}" ma:internalName="TaxCatchAllLabel" ma:readOnly="true" ma:showField="CatchAllDataLabel" ma:web="50287109-fc25-4ddc-8ba5-bb1fda0c3f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k867b88384594523971a55fd4ad4922b" ma:index="10" nillable="true" ma:taxonomy="true" ma:internalName="k867b88384594523971a55fd4ad4922b" ma:taxonomyFieldName="ACTDocumentType" ma:displayName="Document Type" ma:default="" ma:fieldId="{4867b883-8459-4523-971a-55fd4ad4922b}" ma:sspId="f692df45-2ee3-4823-b18c-9b009abc5093" ma:termSetId="6e5d15f7-9e82-4f78-893b-489dc3695ec5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ma2be9239fb845f99de9572175cbea62" ma:index="12" nillable="true" ma:taxonomy="true" ma:internalName="ma2be9239fb845f99de9572175cbea62" ma:taxonomyFieldName="ACTDocumentStatus" ma:displayName="Document Status" ma:default="" ma:fieldId="{6a2be923-9fb8-45f9-9de9-572175cbea62}" ma:sspId="f692df45-2ee3-4823-b18c-9b009abc5093" ma:termSetId="99e95545-6199-416d-9a08-93b72b44f01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981e82ebe4b4d5f9c13c7dabad87fe8" ma:index="14" nillable="true" ma:taxonomy="true" ma:internalName="c981e82ebe4b4d5f9c13c7dabad87fe8" ma:taxonomyFieldName="ACTLocation" ma:displayName="Location" ma:fieldId="{c981e82e-be4b-4d5f-9c13-c7dabad87fe8}" ma:sspId="f692df45-2ee3-4823-b18c-9b009abc5093" ma:termSetId="9ae2070d-31b1-410c-8637-b2376bb9350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a519ed56bae04db7b1cc20f4b7bba040" ma:index="16" nillable="true" ma:taxonomy="true" ma:internalName="a519ed56bae04db7b1cc20f4b7bba040" ma:taxonomyFieldName="ACTOrganisation" ma:displayName="Organisation" ma:fieldId="{a519ed56-bae0-4db7-b1cc-20f4b7bba040}" ma:sspId="f692df45-2ee3-4823-b18c-9b009abc5093" ma:termSetId="62228a6c-ba63-496f-b700-574895a0751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7383d0144354a5f88e62566c9ec425f" ma:index="18" nillable="true" ma:taxonomy="true" ma:internalName="n7383d0144354a5f88e62566c9ec425f" ma:taxonomyFieldName="ACTTopic" ma:displayName="Topic" ma:default="" ma:fieldId="{77383d01-4435-4a5f-88e6-2566c9ec425f}" ma:sspId="f692df45-2ee3-4823-b18c-9b009abc5093" ma:termSetId="eaec4b3f-f26c-4a6f-a597-8e9c83b003b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287109-fc25-4ddc-8ba5-bb1fda0c3fc9" elementFormDefault="qualified">
    <xsd:import namespace="http://schemas.microsoft.com/office/2006/documentManagement/types"/>
    <xsd:import namespace="http://schemas.microsoft.com/office/infopath/2007/PartnerControls"/>
    <xsd:element name="_dlc_DocId" ma:index="20" nillable="true" ma:displayName="Hodnota identifikátora dokumentu" ma:description="Hodnota identifikátora dokumentu priradená k tejto položke." ma:internalName="_dlc_DocId" ma:readOnly="true">
      <xsd:simpleType>
        <xsd:restriction base="dms:Text"/>
      </xsd:simpleType>
    </xsd:element>
    <xsd:element name="_dlc_DocIdUrl" ma:index="21" nillable="true" ma:displayName="Identifikátor dokumentu" ma:description="Trvalé prepojenie na tento dok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2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SharedContentType xmlns="Microsoft.SharePoint.Taxonomy.ContentTypeSync" SourceId="f692df45-2ee3-4823-b18c-9b009abc5093" ContentTypeId="0x0101007A60771C5753A247A9E629B69FD0F51E0103" PreviousValue="false"/>
</file>

<file path=customXml/itemProps1.xml><?xml version="1.0" encoding="utf-8"?>
<ds:datastoreItem xmlns:ds="http://schemas.openxmlformats.org/officeDocument/2006/customXml" ds:itemID="{B5CC58F3-3276-48FF-93D9-38C175BD3B7A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2837E1C5-3254-4899-8951-9F7DBD27462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A4EF46B-EF94-4E09-8446-9C351E7E4CA6}">
  <ds:schemaRefs>
    <ds:schemaRef ds:uri="http://schemas.openxmlformats.org/package/2006/metadata/core-properties"/>
    <ds:schemaRef ds:uri="http://purl.org/dc/dcmitype/"/>
    <ds:schemaRef ds:uri="http://schemas.microsoft.com/office/2006/documentManagement/types"/>
    <ds:schemaRef ds:uri="f2815409-1650-4b12-b6f7-003d9d7c866d"/>
    <ds:schemaRef ds:uri="50287109-fc25-4ddc-8ba5-bb1fda0c3fc9"/>
    <ds:schemaRef ds:uri="http://schemas.microsoft.com/office/infopath/2007/PartnerControls"/>
    <ds:schemaRef ds:uri="http://purl.org/dc/terms/"/>
    <ds:schemaRef ds:uri="http://schemas.microsoft.com/office/2006/metadata/properties"/>
    <ds:schemaRef ds:uri="http://www.w3.org/XML/1998/namespace"/>
    <ds:schemaRef ds:uri="http://purl.org/dc/elements/1.1/"/>
  </ds:schemaRefs>
</ds:datastoreItem>
</file>

<file path=customXml/itemProps4.xml><?xml version="1.0" encoding="utf-8"?>
<ds:datastoreItem xmlns:ds="http://schemas.openxmlformats.org/officeDocument/2006/customXml" ds:itemID="{A717D829-3507-48D4-96E0-47F06B3F82E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815409-1650-4b12-b6f7-003d9d7c866d"/>
    <ds:schemaRef ds:uri="50287109-fc25-4ddc-8ba5-bb1fda0c3fc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1CF27433-6AA4-483C-92B6-0D928AD3D302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2</vt:i4>
      </vt:variant>
      <vt:variant>
        <vt:lpstr>Pomenované rozsahy</vt:lpstr>
      </vt:variant>
      <vt:variant>
        <vt:i4>1</vt:i4>
      </vt:variant>
    </vt:vector>
  </HeadingPairs>
  <TitlesOfParts>
    <vt:vector size="3" baseType="lpstr">
      <vt:lpstr>Receptúra</vt:lpstr>
      <vt:lpstr>Technologický list</vt:lpstr>
      <vt:lpstr>'Technologický list'!Oblasť_tlače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2015-03-04T11:59:52Z</dcterms:created>
  <dcterms:modified xsi:type="dcterms:W3CDTF">2025-01-17T13:43:09Z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CTOrganisation">
    <vt:lpwstr/>
  </property>
  <property fmtid="{D5CDD505-2E9C-101B-9397-08002B2CF9AE}" pid="3" name="ACTTopic">
    <vt:lpwstr/>
  </property>
  <property fmtid="{D5CDD505-2E9C-101B-9397-08002B2CF9AE}" pid="4" name="ContentTypeId">
    <vt:lpwstr>0x0101007A60771C5753A247A9E629B69FD0F51E0103005BA02A9CB6FD7A42832070FC4864C951</vt:lpwstr>
  </property>
  <property fmtid="{D5CDD505-2E9C-101B-9397-08002B2CF9AE}" pid="5" name="ACTDocumentType">
    <vt:lpwstr/>
  </property>
  <property fmtid="{D5CDD505-2E9C-101B-9397-08002B2CF9AE}" pid="6" name="_dlc_DocIdItemGuid">
    <vt:lpwstr>932a9468-58da-4e33-8a19-cd842903e8e1</vt:lpwstr>
  </property>
  <property fmtid="{D5CDD505-2E9C-101B-9397-08002B2CF9AE}" pid="7" name="ACTDocumentStatus">
    <vt:lpwstr/>
  </property>
  <property fmtid="{D5CDD505-2E9C-101B-9397-08002B2CF9AE}" pid="8" name="ACTLocation">
    <vt:lpwstr/>
  </property>
</Properties>
</file>